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425" tabRatio="500" activeTab="1"/>
  </bookViews>
  <sheets>
    <sheet name="Siatka" sheetId="1" r:id="rId1"/>
    <sheet name="Grupa przedmiotów specjalnościo" sheetId="2" r:id="rId2"/>
    <sheet name="Do wyboru" sheetId="3" r:id="rId3"/>
  </sheets>
  <definedNames>
    <definedName name="Excel_BuiltIn__FilterDatabase" localSheetId="0">Siatka!$A$4:$AY$4</definedName>
    <definedName name="_xlnm.Print_Area" localSheetId="2">'Do wyboru'!$A$1:$E$26</definedName>
    <definedName name="_xlnm.Print_Area" localSheetId="1">'Grupa przedmiotów specjalnościo'!$A$1:$AA$52</definedName>
    <definedName name="_xlnm.Print_Area" localSheetId="0">Siatka!$A$1:$AW$60</definedName>
    <definedName name="stat">Siatka!$J$12</definedName>
    <definedName name="_xlnm.Print_Titles" localSheetId="0">Siatka!$1:$3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51" i="1"/>
  <c r="C52" s="1"/>
  <c r="AV51"/>
  <c r="AV52" s="1"/>
  <c r="C45"/>
  <c r="C48"/>
  <c r="C47"/>
  <c r="A9" i="3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8"/>
  <c r="Z52" i="2"/>
  <c r="Y52"/>
  <c r="X52"/>
  <c r="W52"/>
  <c r="V52"/>
  <c r="S52"/>
  <c r="R52"/>
  <c r="Q52"/>
  <c r="P52"/>
  <c r="O52"/>
  <c r="L52"/>
  <c r="K52"/>
  <c r="J52"/>
  <c r="I52"/>
  <c r="H52"/>
  <c r="U51"/>
  <c r="N51"/>
  <c r="G51"/>
  <c r="F51" s="1"/>
  <c r="E51"/>
  <c r="U50"/>
  <c r="N50"/>
  <c r="F50" s="1"/>
  <c r="G50"/>
  <c r="E50"/>
  <c r="U49"/>
  <c r="N49"/>
  <c r="G49"/>
  <c r="F49"/>
  <c r="E49"/>
  <c r="U48"/>
  <c r="F48" s="1"/>
  <c r="N48"/>
  <c r="G48"/>
  <c r="E48"/>
  <c r="U47"/>
  <c r="N47"/>
  <c r="G47"/>
  <c r="F47" s="1"/>
  <c r="E47"/>
  <c r="U46"/>
  <c r="N46"/>
  <c r="F46" s="1"/>
  <c r="G46"/>
  <c r="E46"/>
  <c r="U45"/>
  <c r="N45"/>
  <c r="G45"/>
  <c r="F45"/>
  <c r="E45"/>
  <c r="U44"/>
  <c r="F44" s="1"/>
  <c r="N44"/>
  <c r="G44"/>
  <c r="E44"/>
  <c r="U43"/>
  <c r="N43"/>
  <c r="G43"/>
  <c r="F43" s="1"/>
  <c r="E43"/>
  <c r="U42"/>
  <c r="N42"/>
  <c r="F42" s="1"/>
  <c r="G42"/>
  <c r="E42"/>
  <c r="U41"/>
  <c r="N41"/>
  <c r="G41"/>
  <c r="F41"/>
  <c r="E41"/>
  <c r="U40"/>
  <c r="F40" s="1"/>
  <c r="N40"/>
  <c r="G40"/>
  <c r="E40"/>
  <c r="U39"/>
  <c r="N39"/>
  <c r="G39"/>
  <c r="F39" s="1"/>
  <c r="E39"/>
  <c r="U38"/>
  <c r="N38"/>
  <c r="F38" s="1"/>
  <c r="G38"/>
  <c r="E38"/>
  <c r="U37"/>
  <c r="N37"/>
  <c r="G37"/>
  <c r="F37"/>
  <c r="E37"/>
  <c r="U36"/>
  <c r="F36" s="1"/>
  <c r="N36"/>
  <c r="G36"/>
  <c r="E36"/>
  <c r="U35"/>
  <c r="N35"/>
  <c r="G35"/>
  <c r="F35" s="1"/>
  <c r="E35"/>
  <c r="U34"/>
  <c r="N34"/>
  <c r="F34" s="1"/>
  <c r="G34"/>
  <c r="E34"/>
  <c r="E52" s="1"/>
  <c r="U33"/>
  <c r="N33"/>
  <c r="N52" s="1"/>
  <c r="G33"/>
  <c r="F33"/>
  <c r="E33"/>
  <c r="A33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U32"/>
  <c r="U52" s="1"/>
  <c r="N32"/>
  <c r="G32"/>
  <c r="G52" s="1"/>
  <c r="E32"/>
  <c r="Z25"/>
  <c r="Y25"/>
  <c r="X25"/>
  <c r="W25"/>
  <c r="V25"/>
  <c r="S25"/>
  <c r="R25"/>
  <c r="Q25"/>
  <c r="P25"/>
  <c r="O25"/>
  <c r="L25"/>
  <c r="K25"/>
  <c r="J25"/>
  <c r="I25"/>
  <c r="H25"/>
  <c r="U24"/>
  <c r="N24"/>
  <c r="F24" s="1"/>
  <c r="G24"/>
  <c r="E24"/>
  <c r="U23"/>
  <c r="N23"/>
  <c r="G23"/>
  <c r="F23" s="1"/>
  <c r="E23"/>
  <c r="U22"/>
  <c r="N22"/>
  <c r="G22"/>
  <c r="F22" s="1"/>
  <c r="E22"/>
  <c r="U21"/>
  <c r="N21"/>
  <c r="G21"/>
  <c r="F21" s="1"/>
  <c r="E21"/>
  <c r="U20"/>
  <c r="N20"/>
  <c r="G20"/>
  <c r="F20"/>
  <c r="E20"/>
  <c r="U19"/>
  <c r="F19" s="1"/>
  <c r="N19"/>
  <c r="G19"/>
  <c r="E19"/>
  <c r="U18"/>
  <c r="N18"/>
  <c r="G18"/>
  <c r="F18"/>
  <c r="E18"/>
  <c r="U17"/>
  <c r="N17"/>
  <c r="F17" s="1"/>
  <c r="G17"/>
  <c r="E17"/>
  <c r="U16"/>
  <c r="N16"/>
  <c r="F16" s="1"/>
  <c r="G16"/>
  <c r="E16"/>
  <c r="U15"/>
  <c r="N15"/>
  <c r="G15"/>
  <c r="F15" s="1"/>
  <c r="E15"/>
  <c r="U14"/>
  <c r="N14"/>
  <c r="G14"/>
  <c r="F14" s="1"/>
  <c r="E14"/>
  <c r="U13"/>
  <c r="N13"/>
  <c r="G13"/>
  <c r="F13" s="1"/>
  <c r="E13"/>
  <c r="U12"/>
  <c r="N12"/>
  <c r="G12"/>
  <c r="F12"/>
  <c r="E12"/>
  <c r="U11"/>
  <c r="F11" s="1"/>
  <c r="N11"/>
  <c r="G11"/>
  <c r="E11"/>
  <c r="U10"/>
  <c r="N10"/>
  <c r="G10"/>
  <c r="F10"/>
  <c r="E10"/>
  <c r="U9"/>
  <c r="N9"/>
  <c r="F9" s="1"/>
  <c r="G9"/>
  <c r="E9"/>
  <c r="U8"/>
  <c r="N8"/>
  <c r="F8" s="1"/>
  <c r="G8"/>
  <c r="E8"/>
  <c r="U7"/>
  <c r="N7"/>
  <c r="G7"/>
  <c r="F7" s="1"/>
  <c r="E7"/>
  <c r="E25" s="1"/>
  <c r="U6"/>
  <c r="U25" s="1"/>
  <c r="N6"/>
  <c r="G6"/>
  <c r="G25" s="1"/>
  <c r="E6"/>
  <c r="AG51" i="1"/>
  <c r="Y51"/>
  <c r="X51"/>
  <c r="S55" s="1"/>
  <c r="V51"/>
  <c r="O51"/>
  <c r="M51"/>
  <c r="I51"/>
  <c r="H51"/>
  <c r="F51"/>
  <c r="C57" s="1"/>
  <c r="D57" s="1"/>
  <c r="D50"/>
  <c r="C50"/>
  <c r="AP49"/>
  <c r="AH49"/>
  <c r="Z49"/>
  <c r="S49"/>
  <c r="L49"/>
  <c r="D49" s="1"/>
  <c r="C49"/>
  <c r="C60" s="1"/>
  <c r="D48"/>
  <c r="AU47"/>
  <c r="AT47"/>
  <c r="AS47"/>
  <c r="AR47"/>
  <c r="AQ47"/>
  <c r="AP47"/>
  <c r="AN47"/>
  <c r="AM47"/>
  <c r="AL47"/>
  <c r="AK47"/>
  <c r="AJ47"/>
  <c r="AI47"/>
  <c r="AF47"/>
  <c r="AE47"/>
  <c r="AD47"/>
  <c r="AC47"/>
  <c r="AB47"/>
  <c r="AA47"/>
  <c r="AP46"/>
  <c r="AH46"/>
  <c r="Z46"/>
  <c r="D46" s="1"/>
  <c r="C46"/>
  <c r="AP45"/>
  <c r="AH45"/>
  <c r="AH47" s="1"/>
  <c r="Z45"/>
  <c r="Z47" s="1"/>
  <c r="AV43"/>
  <c r="AU43"/>
  <c r="AT43"/>
  <c r="AS43"/>
  <c r="AR43"/>
  <c r="AQ43"/>
  <c r="AN43"/>
  <c r="AM43"/>
  <c r="AL43"/>
  <c r="AK43"/>
  <c r="AJ43"/>
  <c r="AI43"/>
  <c r="AF43"/>
  <c r="AE43"/>
  <c r="AD43"/>
  <c r="AD51" s="1"/>
  <c r="AC43"/>
  <c r="AB43"/>
  <c r="AA43"/>
  <c r="AA51" s="1"/>
  <c r="X43"/>
  <c r="W43"/>
  <c r="V43"/>
  <c r="U43"/>
  <c r="T43"/>
  <c r="Q43"/>
  <c r="P43"/>
  <c r="O43"/>
  <c r="N43"/>
  <c r="M43"/>
  <c r="L43"/>
  <c r="J43"/>
  <c r="I43"/>
  <c r="F43"/>
  <c r="E43"/>
  <c r="AP42"/>
  <c r="AH42"/>
  <c r="D42" s="1"/>
  <c r="Z42"/>
  <c r="S42"/>
  <c r="C42"/>
  <c r="AP41"/>
  <c r="AH41"/>
  <c r="Z41"/>
  <c r="D41" s="1"/>
  <c r="S41"/>
  <c r="C41"/>
  <c r="AP40"/>
  <c r="AH40"/>
  <c r="Z40"/>
  <c r="S40"/>
  <c r="D40" s="1"/>
  <c r="C40"/>
  <c r="AP39"/>
  <c r="AH39"/>
  <c r="Z39"/>
  <c r="S39"/>
  <c r="D39"/>
  <c r="C39"/>
  <c r="AP38"/>
  <c r="AH38"/>
  <c r="Z38"/>
  <c r="S38"/>
  <c r="E38"/>
  <c r="D38"/>
  <c r="C38"/>
  <c r="AP37"/>
  <c r="AH37"/>
  <c r="Z37"/>
  <c r="S37"/>
  <c r="L37"/>
  <c r="D37"/>
  <c r="C37"/>
  <c r="AP36"/>
  <c r="AH36"/>
  <c r="Z36"/>
  <c r="S36"/>
  <c r="L36"/>
  <c r="D36"/>
  <c r="C36"/>
  <c r="AP35"/>
  <c r="AH35"/>
  <c r="Z35"/>
  <c r="S35"/>
  <c r="D35" s="1"/>
  <c r="C35"/>
  <c r="AP34"/>
  <c r="AH34"/>
  <c r="Z34"/>
  <c r="S34"/>
  <c r="D34"/>
  <c r="C34"/>
  <c r="AP33"/>
  <c r="AH33"/>
  <c r="Z33"/>
  <c r="S33"/>
  <c r="D33"/>
  <c r="C33"/>
  <c r="C43" s="1"/>
  <c r="AP32"/>
  <c r="AP43" s="1"/>
  <c r="AH32"/>
  <c r="Z32"/>
  <c r="Z43" s="1"/>
  <c r="S32"/>
  <c r="D32" s="1"/>
  <c r="C32"/>
  <c r="AP31"/>
  <c r="AH31"/>
  <c r="AH43" s="1"/>
  <c r="Z31"/>
  <c r="S31"/>
  <c r="S43" s="1"/>
  <c r="L31"/>
  <c r="D31" s="1"/>
  <c r="C31"/>
  <c r="AV29"/>
  <c r="AU29"/>
  <c r="AU51" s="1"/>
  <c r="AT29"/>
  <c r="AS29"/>
  <c r="AR29"/>
  <c r="AR51" s="1"/>
  <c r="AQ29"/>
  <c r="AN29"/>
  <c r="AM29"/>
  <c r="AL29"/>
  <c r="AK29"/>
  <c r="AJ29"/>
  <c r="AI29"/>
  <c r="AF29"/>
  <c r="AE29"/>
  <c r="AD29"/>
  <c r="AC29"/>
  <c r="AB29"/>
  <c r="AA29"/>
  <c r="X29"/>
  <c r="W29"/>
  <c r="V29"/>
  <c r="U29"/>
  <c r="T29"/>
  <c r="Q29"/>
  <c r="P29"/>
  <c r="O29"/>
  <c r="N29"/>
  <c r="M29"/>
  <c r="J29"/>
  <c r="H29"/>
  <c r="G29"/>
  <c r="F29"/>
  <c r="AP28"/>
  <c r="AH28"/>
  <c r="D28" s="1"/>
  <c r="Z28"/>
  <c r="S28"/>
  <c r="L28"/>
  <c r="E28"/>
  <c r="C28"/>
  <c r="AP27"/>
  <c r="D27" s="1"/>
  <c r="AH27"/>
  <c r="Z27"/>
  <c r="S27"/>
  <c r="L27"/>
  <c r="E27"/>
  <c r="C27"/>
  <c r="AP26"/>
  <c r="AH26"/>
  <c r="Z26"/>
  <c r="S26"/>
  <c r="L26"/>
  <c r="E26"/>
  <c r="D26"/>
  <c r="C26"/>
  <c r="C29" s="1"/>
  <c r="AP25"/>
  <c r="AH25"/>
  <c r="Z25"/>
  <c r="S25"/>
  <c r="L25"/>
  <c r="E25"/>
  <c r="D25"/>
  <c r="C25"/>
  <c r="AP24"/>
  <c r="AH24"/>
  <c r="Z24"/>
  <c r="S24"/>
  <c r="L24"/>
  <c r="E24"/>
  <c r="D24" s="1"/>
  <c r="C24"/>
  <c r="AP23"/>
  <c r="AH23"/>
  <c r="Z23"/>
  <c r="S23"/>
  <c r="L23"/>
  <c r="D23" s="1"/>
  <c r="E23"/>
  <c r="C23"/>
  <c r="AP22"/>
  <c r="AH22"/>
  <c r="Z22"/>
  <c r="D22" s="1"/>
  <c r="S22"/>
  <c r="E22"/>
  <c r="C22"/>
  <c r="AP21"/>
  <c r="AH21"/>
  <c r="Z21"/>
  <c r="D21" s="1"/>
  <c r="S21"/>
  <c r="L21"/>
  <c r="L29" s="1"/>
  <c r="E21"/>
  <c r="C21"/>
  <c r="AP20"/>
  <c r="AH20"/>
  <c r="Z20"/>
  <c r="D20" s="1"/>
  <c r="S20"/>
  <c r="E20"/>
  <c r="C20"/>
  <c r="AP19"/>
  <c r="AP29" s="1"/>
  <c r="AH19"/>
  <c r="AH29" s="1"/>
  <c r="Z19"/>
  <c r="Z29" s="1"/>
  <c r="S19"/>
  <c r="S29" s="1"/>
  <c r="E19"/>
  <c r="E29" s="1"/>
  <c r="C19"/>
  <c r="AV17"/>
  <c r="AU17"/>
  <c r="AT17"/>
  <c r="AS17"/>
  <c r="AR17"/>
  <c r="AQ17"/>
  <c r="AO17"/>
  <c r="AN17"/>
  <c r="AM17"/>
  <c r="AL17"/>
  <c r="AL51" s="1"/>
  <c r="AK17"/>
  <c r="AJ17"/>
  <c r="AI17"/>
  <c r="AI51" s="1"/>
  <c r="AF17"/>
  <c r="AE17"/>
  <c r="AE51" s="1"/>
  <c r="AD17"/>
  <c r="AC17"/>
  <c r="AC51" s="1"/>
  <c r="AB17"/>
  <c r="AA17"/>
  <c r="X17"/>
  <c r="W17"/>
  <c r="W51" s="1"/>
  <c r="V17"/>
  <c r="U17"/>
  <c r="T17"/>
  <c r="T51" s="1"/>
  <c r="Q17"/>
  <c r="P17"/>
  <c r="P51" s="1"/>
  <c r="O17"/>
  <c r="N17"/>
  <c r="M17"/>
  <c r="J17"/>
  <c r="I17"/>
  <c r="G17"/>
  <c r="F17"/>
  <c r="AP15"/>
  <c r="AH15"/>
  <c r="D15" s="1"/>
  <c r="Z15"/>
  <c r="S15"/>
  <c r="L15"/>
  <c r="E15"/>
  <c r="C15"/>
  <c r="AP14"/>
  <c r="D14" s="1"/>
  <c r="AH14"/>
  <c r="Z14"/>
  <c r="S14"/>
  <c r="L14"/>
  <c r="E14"/>
  <c r="C14"/>
  <c r="AP13"/>
  <c r="AH13"/>
  <c r="Z13"/>
  <c r="S13"/>
  <c r="L13"/>
  <c r="E13"/>
  <c r="D13"/>
  <c r="C13"/>
  <c r="C17" s="1"/>
  <c r="AP12"/>
  <c r="AH12"/>
  <c r="Z12"/>
  <c r="S12"/>
  <c r="L12"/>
  <c r="E12"/>
  <c r="D12"/>
  <c r="C12"/>
  <c r="AP11"/>
  <c r="AH11"/>
  <c r="Z11"/>
  <c r="S11"/>
  <c r="L11"/>
  <c r="E11"/>
  <c r="D11" s="1"/>
  <c r="C11"/>
  <c r="AP10"/>
  <c r="AH10"/>
  <c r="Z10"/>
  <c r="S10"/>
  <c r="L10"/>
  <c r="D10" s="1"/>
  <c r="E10"/>
  <c r="C10"/>
  <c r="AP9"/>
  <c r="AH9"/>
  <c r="Z9"/>
  <c r="S9"/>
  <c r="D9" s="1"/>
  <c r="L9"/>
  <c r="E9"/>
  <c r="C9"/>
  <c r="AP8"/>
  <c r="AP17" s="1"/>
  <c r="AH8"/>
  <c r="AH17" s="1"/>
  <c r="Z8"/>
  <c r="Z17" s="1"/>
  <c r="S8"/>
  <c r="S17" s="1"/>
  <c r="L8"/>
  <c r="E8"/>
  <c r="E17" s="1"/>
  <c r="C8"/>
  <c r="A8"/>
  <c r="A9" s="1"/>
  <c r="A10" s="1"/>
  <c r="A11" s="1"/>
  <c r="A12" s="1"/>
  <c r="A13" s="1"/>
  <c r="A14" s="1"/>
  <c r="A15" s="1"/>
  <c r="A19" s="1"/>
  <c r="A20" s="1"/>
  <c r="A21" s="1"/>
  <c r="A22" s="1"/>
  <c r="A23" s="1"/>
  <c r="A24" s="1"/>
  <c r="A25" s="1"/>
  <c r="A26" s="1"/>
  <c r="A27" s="1"/>
  <c r="A28" s="1"/>
  <c r="A31" s="1"/>
  <c r="A32" s="1"/>
  <c r="A33" s="1"/>
  <c r="A34" s="1"/>
  <c r="A35" s="1"/>
  <c r="A36" s="1"/>
  <c r="A37" s="1"/>
  <c r="A38" s="1"/>
  <c r="A39" s="1"/>
  <c r="A40" s="1"/>
  <c r="A41" s="1"/>
  <c r="A42" s="1"/>
  <c r="A45" s="1"/>
  <c r="A46" s="1"/>
  <c r="E7"/>
  <c r="AV6"/>
  <c r="AU6"/>
  <c r="AT6"/>
  <c r="AT51" s="1"/>
  <c r="AS6"/>
  <c r="AS51" s="1"/>
  <c r="AR6"/>
  <c r="AQ6"/>
  <c r="AQ51" s="1"/>
  <c r="AP6"/>
  <c r="AP51" s="1"/>
  <c r="AN6"/>
  <c r="AM6"/>
  <c r="AM51" s="1"/>
  <c r="AL6"/>
  <c r="AK6"/>
  <c r="AK51" s="1"/>
  <c r="AJ6"/>
  <c r="AJ51" s="1"/>
  <c r="AI6"/>
  <c r="AF6"/>
  <c r="AF51" s="1"/>
  <c r="Z55" s="1"/>
  <c r="AB6"/>
  <c r="AB51" s="1"/>
  <c r="Z6"/>
  <c r="X6"/>
  <c r="U6"/>
  <c r="U51" s="1"/>
  <c r="Q6"/>
  <c r="Q51" s="1"/>
  <c r="N6"/>
  <c r="N51" s="1"/>
  <c r="J6"/>
  <c r="J51" s="1"/>
  <c r="G6"/>
  <c r="E6" s="1"/>
  <c r="AP5"/>
  <c r="AH5"/>
  <c r="AH6" s="1"/>
  <c r="Z5"/>
  <c r="S5"/>
  <c r="S6" s="1"/>
  <c r="S51" s="1"/>
  <c r="L5"/>
  <c r="D5" s="1"/>
  <c r="D6" s="1"/>
  <c r="E5"/>
  <c r="C5"/>
  <c r="C6" s="1"/>
  <c r="AN51" l="1"/>
  <c r="AN52" s="1"/>
  <c r="AP55"/>
  <c r="S52"/>
  <c r="S54"/>
  <c r="AH51"/>
  <c r="Z51"/>
  <c r="E51"/>
  <c r="AP54"/>
  <c r="AP52"/>
  <c r="E55"/>
  <c r="J52"/>
  <c r="D43"/>
  <c r="AF52"/>
  <c r="Q52"/>
  <c r="L55"/>
  <c r="N25" i="2"/>
  <c r="D45" i="1"/>
  <c r="D47" s="1"/>
  <c r="G51"/>
  <c r="D8"/>
  <c r="D17" s="1"/>
  <c r="F6" i="2"/>
  <c r="F25" s="1"/>
  <c r="L17" i="1"/>
  <c r="D19"/>
  <c r="D29" s="1"/>
  <c r="D51" s="1"/>
  <c r="D52" s="1"/>
  <c r="C58" s="1"/>
  <c r="L6"/>
  <c r="L51" s="1"/>
  <c r="F32" i="2"/>
  <c r="F52" s="1"/>
  <c r="X52" i="1"/>
  <c r="AH55" l="1"/>
  <c r="Z52"/>
  <c r="Z54"/>
  <c r="L54"/>
  <c r="L52"/>
  <c r="AH54"/>
  <c r="AH52"/>
  <c r="D55"/>
  <c r="E54"/>
  <c r="E52"/>
  <c r="E58" l="1"/>
  <c r="E57"/>
</calcChain>
</file>

<file path=xl/sharedStrings.xml><?xml version="1.0" encoding="utf-8"?>
<sst xmlns="http://schemas.openxmlformats.org/spreadsheetml/2006/main" count="374" uniqueCount="174">
  <si>
    <t>Lp</t>
  </si>
  <si>
    <t>Przedmioty:</t>
  </si>
  <si>
    <t>I rok  2021/2022</t>
  </si>
  <si>
    <t>II rok 2022/2023</t>
  </si>
  <si>
    <t>III rok   2023/2024</t>
  </si>
  <si>
    <t>I sem.</t>
  </si>
  <si>
    <t>II sem.</t>
  </si>
  <si>
    <t>III sem.</t>
  </si>
  <si>
    <t>IV sem.</t>
  </si>
  <si>
    <t>V sem.</t>
  </si>
  <si>
    <t>VI sem.</t>
  </si>
  <si>
    <t>Punkty ECTS</t>
  </si>
  <si>
    <t>Ogółem godz.</t>
  </si>
  <si>
    <t>suma</t>
  </si>
  <si>
    <t>Wykłady</t>
  </si>
  <si>
    <t>Ćwiczenia</t>
  </si>
  <si>
    <t>Konwersatoria</t>
  </si>
  <si>
    <t>Warsztaty</t>
  </si>
  <si>
    <t>Forma zaliczenia</t>
  </si>
  <si>
    <t>seminarium</t>
  </si>
  <si>
    <t xml:space="preserve">seminarium </t>
  </si>
  <si>
    <t>Grupa przedmiotów językowych</t>
  </si>
  <si>
    <t>Język obcy</t>
  </si>
  <si>
    <t>Z/o</t>
  </si>
  <si>
    <t>E</t>
  </si>
  <si>
    <t>Razem</t>
  </si>
  <si>
    <t>Grupa przedmiotów kształcenia ogólnego</t>
  </si>
  <si>
    <t>Filozofia / Socjologia</t>
  </si>
  <si>
    <t>Ochrona własności intelektualnej</t>
  </si>
  <si>
    <t>Z</t>
  </si>
  <si>
    <t>Technologie informacyjne</t>
  </si>
  <si>
    <t>Wychowanie fizyczne</t>
  </si>
  <si>
    <t>Podstawy statystyki i demografii</t>
  </si>
  <si>
    <t>Geografia polityczna i gospodarcza</t>
  </si>
  <si>
    <t>Ekonomia/psychologia społeczna</t>
  </si>
  <si>
    <t>Międzynarodowe stosunki polityczne</t>
  </si>
  <si>
    <t>Przysposobienie akademickie (e-learning)</t>
  </si>
  <si>
    <t>Grupa przedmiotów kształcenia podstawowego</t>
  </si>
  <si>
    <t>Wstęp do badań politologicznych</t>
  </si>
  <si>
    <t>Nauka o państwie i prawie</t>
  </si>
  <si>
    <t>Historia myśli politycznej</t>
  </si>
  <si>
    <t>Historia polityczna Polski i świata</t>
  </si>
  <si>
    <t>Prawo administracyjne</t>
  </si>
  <si>
    <t>Ideologie i doktryny polityczne</t>
  </si>
  <si>
    <t>Współczesne systemy polityczne</t>
  </si>
  <si>
    <t>Teoria polityki</t>
  </si>
  <si>
    <t>Metodologia badań politologicznych</t>
  </si>
  <si>
    <t>Marketing polityczny</t>
  </si>
  <si>
    <t>Grupa przedmiotów kształcenia kierunkowego</t>
  </si>
  <si>
    <t>Bezpieczeństwo państwa</t>
  </si>
  <si>
    <t>Samorząd terytorialny i polityki publiczne</t>
  </si>
  <si>
    <t>Polityka społeczna</t>
  </si>
  <si>
    <t>Międzynarodowe stosunki gospodarcze</t>
  </si>
  <si>
    <t>Komunikowanie społeczne</t>
  </si>
  <si>
    <t>Partie i systemy partyjne</t>
  </si>
  <si>
    <t>Etyka w polityce</t>
  </si>
  <si>
    <t>Międzynarodowe stosunki kulturalne</t>
  </si>
  <si>
    <t>System polityczny RP</t>
  </si>
  <si>
    <t>Polityka zagraniczna Polski</t>
  </si>
  <si>
    <t>Decydowanie polityczne</t>
  </si>
  <si>
    <t>Międzynarodowe stosunki militarne</t>
  </si>
  <si>
    <t>Grupa przedmiotów seminaryjnych</t>
  </si>
  <si>
    <t>Seminarium</t>
  </si>
  <si>
    <t>Przygotowanie do egzaminu/obrony</t>
  </si>
  <si>
    <t>Grupa przedmiotów specjalnościowych</t>
  </si>
  <si>
    <t xml:space="preserve">Grupa przedmiotów do wyboru* </t>
  </si>
  <si>
    <t>Praktyka zawodowa</t>
  </si>
  <si>
    <t>OGÓŁEM (bez praktyki zawodowej)</t>
  </si>
  <si>
    <t>OGÓŁEM (z praktyką zawodową)</t>
  </si>
  <si>
    <t>liczba przedmiotów w semestrze</t>
  </si>
  <si>
    <t>liczba godz. w tygodniu</t>
  </si>
  <si>
    <t>liczba punktów ECTS z praktykami i egz. dyplom.</t>
  </si>
  <si>
    <t>godzin</t>
  </si>
  <si>
    <t>ECTS</t>
  </si>
  <si>
    <t>udział ECTS</t>
  </si>
  <si>
    <t>fvdfv</t>
  </si>
  <si>
    <t>Zajęcia kształtujące umiejętności praktyczne (z praktykami)</t>
  </si>
  <si>
    <t>* Obowiązkowo do wyboru po dwa przedmioty w semestrach 2, 3, 4, 5 i 6.</t>
  </si>
  <si>
    <t>ECTS przedmiotów do wyboru (specjalnościowe + "do wyboru"):</t>
  </si>
  <si>
    <r>
      <rPr>
        <b/>
        <sz val="10"/>
        <rFont val="Times New Roman"/>
        <family val="1"/>
        <charset val="238"/>
      </rPr>
      <t xml:space="preserve">  Politologia 2.0 </t>
    </r>
    <r>
      <rPr>
        <sz val="10"/>
        <rFont val="Times New Roman"/>
        <family val="1"/>
        <charset val="238"/>
      </rPr>
      <t xml:space="preserve">I stopień          </t>
    </r>
  </si>
  <si>
    <t xml:space="preserve">                                                             </t>
  </si>
  <si>
    <t>STUDIA STACJONARNE</t>
  </si>
  <si>
    <t xml:space="preserve">  GRUPA PRZEDMIOTÓW SPECJALNOŚCIOWYCH W ZAKRESIE Management polityczny 2.0</t>
  </si>
  <si>
    <t>II rok</t>
  </si>
  <si>
    <t>III rok</t>
  </si>
  <si>
    <t>IV sem</t>
  </si>
  <si>
    <t>V sem</t>
  </si>
  <si>
    <t xml:space="preserve">   VI sem.</t>
  </si>
  <si>
    <t>Lp.</t>
  </si>
  <si>
    <t>ZAKŁAD</t>
  </si>
  <si>
    <t>punkty ECTS</t>
  </si>
  <si>
    <t>1.</t>
  </si>
  <si>
    <t>Komunikowanie polityczne 2.0</t>
  </si>
  <si>
    <t>2.</t>
  </si>
  <si>
    <t>Organizacja i zarządzanie</t>
  </si>
  <si>
    <t>3.</t>
  </si>
  <si>
    <t>Marketing polityczny w cyberprzestrzeni</t>
  </si>
  <si>
    <t>4.</t>
  </si>
  <si>
    <t>Public relations instytucji publicznych</t>
  </si>
  <si>
    <t>5.</t>
  </si>
  <si>
    <t>Public speaking (z elementami j. Ang.)</t>
  </si>
  <si>
    <t>6.</t>
  </si>
  <si>
    <t>Techniki autoprezentacji</t>
  </si>
  <si>
    <t>7.</t>
  </si>
  <si>
    <t>Wizerunek polityczny w Internecie</t>
  </si>
  <si>
    <t>8.</t>
  </si>
  <si>
    <t>Przywództwo w polityce i biznesie</t>
  </si>
  <si>
    <t>9.</t>
  </si>
  <si>
    <t>Komunikacja międykulturowa</t>
  </si>
  <si>
    <t>10.</t>
  </si>
  <si>
    <t>Liderzy w środowiskach lokalnych i regionalnych</t>
  </si>
  <si>
    <t>11.</t>
  </si>
  <si>
    <t>Liderzy w środowiskach polonijnych</t>
  </si>
  <si>
    <t>12.</t>
  </si>
  <si>
    <t>Działalność międzynarodowych organizacji pozarządowych w sieci</t>
  </si>
  <si>
    <t>13.</t>
  </si>
  <si>
    <r>
      <rPr>
        <i/>
        <sz val="10"/>
        <color rgb="FF000000"/>
        <rFont val="Times New Roman"/>
        <family val="1"/>
        <charset val="238"/>
      </rPr>
      <t>Savoir vivre</t>
    </r>
    <r>
      <rPr>
        <sz val="10"/>
        <color rgb="FF000000"/>
        <rFont val="Times New Roman"/>
        <family val="1"/>
        <charset val="238"/>
      </rPr>
      <t xml:space="preserve"> w biznesie i polityce</t>
    </r>
  </si>
  <si>
    <t>14.</t>
  </si>
  <si>
    <t>Zarządzanie informacją w instytucjach publicznych</t>
  </si>
  <si>
    <t>15.</t>
  </si>
  <si>
    <t>Narzędzia i techniki reklamy internetowej</t>
  </si>
  <si>
    <t>16.</t>
  </si>
  <si>
    <t>Kampanie polityczne w Internecie</t>
  </si>
  <si>
    <t>17.</t>
  </si>
  <si>
    <t>Amerykańskie kampanie wyborcze w mediach społecznościowych</t>
  </si>
  <si>
    <t>18.</t>
  </si>
  <si>
    <t>Dyplomacja 2.0</t>
  </si>
  <si>
    <t>19.</t>
  </si>
  <si>
    <t>Media w systemach niedemokratycznych</t>
  </si>
  <si>
    <t>RAZEM</t>
  </si>
  <si>
    <t xml:space="preserve">  GRUPA PRZEDMIOTÓW SPECJALNOŚCIOWYCH W ZAKRESIE Cyberpolityka i e-administracja</t>
  </si>
  <si>
    <t>Demokracja elektroniczna</t>
  </si>
  <si>
    <t>Historia cyberpolityki</t>
  </si>
  <si>
    <t>E-demokracja w państwach Unii Europejskiej</t>
  </si>
  <si>
    <t>Wybory i głosowanie elektroniczne w wybranych państwach</t>
  </si>
  <si>
    <t>Partie polityczne i ruchy społeczne w cyberprzestrzeni</t>
  </si>
  <si>
    <t>Społeczeństwo obywatelskie w sieci</t>
  </si>
  <si>
    <t>Protokół dyplomatyczny i cyberdyplomacja</t>
  </si>
  <si>
    <t>Komunikacja międzynarodowa w erze 2.0</t>
  </si>
  <si>
    <t>Cyberprzestrzeń a polityka międzynarodowa</t>
  </si>
  <si>
    <t>Administracja publiczna</t>
  </si>
  <si>
    <t>Wprowadzenie do technologii cybernetycznych</t>
  </si>
  <si>
    <t>Narzędzia i techniki w e-administracji</t>
  </si>
  <si>
    <t>Prawo i usługi cyfrowe</t>
  </si>
  <si>
    <t>E-usługi w administracji</t>
  </si>
  <si>
    <t>Ochrona danych osobowych w e-administracji</t>
  </si>
  <si>
    <t>Programy i fundusze UE w zakresie rozwoju cybertechnologii</t>
  </si>
  <si>
    <t>Zagrożenia cyfrowe dla instytucji publicznych</t>
  </si>
  <si>
    <t>Cyberbezpieczeństwo</t>
  </si>
  <si>
    <t>Strategie bezpieczeństwa cybernetycznego wybranych państw</t>
  </si>
  <si>
    <t>Służby specjalne w systemie cyberbezpieczeństwa państwa</t>
  </si>
  <si>
    <t xml:space="preserve">  Politechnika Koszalińska POLITOLOGIA 2.0; profil praktyczny; pierwszy stopień, STUDIA STACJONARNE</t>
  </si>
  <si>
    <t xml:space="preserve">  GRUPA PRZEDMIOTÓW DO WYBORU</t>
  </si>
  <si>
    <t>Kursy do wyboru w semestrze trzecim, czwartym, piątym i szóstym</t>
  </si>
  <si>
    <t xml:space="preserve">Współpraca administracji publicznej z trzecim sektorem </t>
  </si>
  <si>
    <t xml:space="preserve">Polityczne i Społeczne aspekty rozwoju nowych technologii </t>
  </si>
  <si>
    <t>Procesy migracyjne we współczesnym świecie</t>
  </si>
  <si>
    <t>Innowacyjny samorząd terytorialny</t>
  </si>
  <si>
    <t>Komunikacja międzykulturowa (tylko dla specjalności Cyberpolityka i e-administracja, po IV semestrze)</t>
  </si>
  <si>
    <t xml:space="preserve"> Mniejszości narodowe i etniczne we współczesnym świecie </t>
  </si>
  <si>
    <t xml:space="preserve">Społeczności polskie i polonijne we współczesnym świecie </t>
  </si>
  <si>
    <t xml:space="preserve">Problemy polityczne współczesnego świata </t>
  </si>
  <si>
    <t xml:space="preserve">Społeczności lokalne i regionalne </t>
  </si>
  <si>
    <t xml:space="preserve"> Państwa upadłe i konflikty asymetryczne </t>
  </si>
  <si>
    <t>Polityczny wymiar gier i rozrywki cyfrowej</t>
  </si>
  <si>
    <t>Polskie Siły Zbrojne na Zachodzie w przekazie społecznym i medialnym</t>
  </si>
  <si>
    <t>Cyberprzestrzeń jako miejsce kreowania współczesnej polityki</t>
  </si>
  <si>
    <t>Sztuczna inteligencja w polityce światowych mocarstw</t>
  </si>
  <si>
    <t>Systemy medialne wybranych państw w dobie cyfrowej rewolucji</t>
  </si>
  <si>
    <t>Sfera publiczna i cyfrowa demokracja</t>
  </si>
  <si>
    <t>Cyfrowe idee i ideologie polityczne</t>
  </si>
  <si>
    <t>Media społecznościowe a demokracja</t>
  </si>
  <si>
    <t>Cybernetyka społeczna</t>
  </si>
  <si>
    <t>Sterowanie informacją w obszarze administracji i polityki</t>
  </si>
</sst>
</file>

<file path=xl/styles.xml><?xml version="1.0" encoding="utf-8"?>
<styleSheet xmlns="http://schemas.openxmlformats.org/spreadsheetml/2006/main">
  <fonts count="15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CC0000"/>
      <name val="Arial CE"/>
      <charset val="238"/>
    </font>
    <font>
      <sz val="8"/>
      <name val="Times New Roman"/>
      <family val="1"/>
      <charset val="238"/>
    </font>
    <font>
      <sz val="10"/>
      <color rgb="FF008080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FFFF"/>
      <name val="Times New Roman"/>
      <family val="1"/>
      <charset val="238"/>
    </font>
    <font>
      <b/>
      <sz val="10"/>
      <color rgb="FFFFFFFF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sz val="5.0999999999999996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BFBFB"/>
      </patternFill>
    </fill>
    <fill>
      <patternFill patternType="solid">
        <fgColor rgb="FFC0C0C0"/>
        <bgColor rgb="FFBDD7EE"/>
      </patternFill>
    </fill>
    <fill>
      <patternFill patternType="solid">
        <fgColor rgb="FFA8A8A8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00FF00"/>
        <bgColor rgb="FF33CCCC"/>
      </patternFill>
    </fill>
    <fill>
      <patternFill patternType="solid">
        <fgColor rgb="FFFFCC99"/>
        <bgColor rgb="FFC0C0C0"/>
      </patternFill>
    </fill>
    <fill>
      <patternFill patternType="solid">
        <fgColor rgb="FFCCCCFF"/>
        <bgColor rgb="FFBDD7EE"/>
      </patternFill>
    </fill>
    <fill>
      <patternFill patternType="solid">
        <fgColor rgb="FFCC99FF"/>
        <bgColor rgb="FF9999FF"/>
      </patternFill>
    </fill>
    <fill>
      <patternFill patternType="solid">
        <fgColor rgb="FFBDD7EE"/>
        <bgColor rgb="FFCCCCFF"/>
      </patternFill>
    </fill>
    <fill>
      <patternFill patternType="solid">
        <fgColor rgb="FFFBFBFB"/>
        <bgColor rgb="FFFFFFFF"/>
      </patternFill>
    </fill>
  </fills>
  <borders count="78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356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 applyProtection="1">
      <alignment horizontal="center" vertical="center" textRotation="90"/>
      <protection locked="0"/>
    </xf>
    <xf numFmtId="0" fontId="1" fillId="3" borderId="10" xfId="0" applyFont="1" applyFill="1" applyBorder="1" applyAlignment="1">
      <alignment horizontal="center" vertical="center" textRotation="90"/>
    </xf>
    <xf numFmtId="0" fontId="1" fillId="3" borderId="2" xfId="1" applyFont="1" applyFill="1" applyBorder="1" applyAlignment="1" applyProtection="1">
      <alignment horizontal="center" vertical="center" textRotation="90"/>
    </xf>
    <xf numFmtId="0" fontId="1" fillId="3" borderId="11" xfId="1" applyFont="1" applyFill="1" applyBorder="1" applyAlignment="1" applyProtection="1">
      <alignment horizontal="center" vertical="center" textRotation="90"/>
    </xf>
    <xf numFmtId="0" fontId="1" fillId="3" borderId="3" xfId="1" applyFont="1" applyFill="1" applyBorder="1" applyAlignment="1" applyProtection="1">
      <alignment horizontal="center" vertical="center" textRotation="90"/>
    </xf>
    <xf numFmtId="0" fontId="1" fillId="4" borderId="12" xfId="0" applyFont="1" applyFill="1" applyBorder="1" applyAlignment="1" applyProtection="1">
      <alignment horizontal="center" vertical="center" textRotation="90"/>
      <protection locked="0"/>
    </xf>
    <xf numFmtId="0" fontId="1" fillId="4" borderId="13" xfId="0" applyFont="1" applyFill="1" applyBorder="1" applyAlignment="1" applyProtection="1">
      <alignment horizontal="center" vertical="center" textRotation="90"/>
      <protection locked="0"/>
    </xf>
    <xf numFmtId="0" fontId="2" fillId="3" borderId="14" xfId="0" applyFont="1" applyFill="1" applyBorder="1" applyAlignment="1">
      <alignment horizontal="center" vertical="center" textRotation="90"/>
    </xf>
    <xf numFmtId="0" fontId="4" fillId="0" borderId="0" xfId="0" applyFont="1"/>
    <xf numFmtId="0" fontId="1" fillId="0" borderId="15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6" fillId="0" borderId="0" xfId="0" applyFont="1"/>
    <xf numFmtId="0" fontId="2" fillId="2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5" fillId="2" borderId="31" xfId="0" applyFont="1" applyFill="1" applyBorder="1" applyAlignment="1">
      <alignment horizontal="left" vertical="center"/>
    </xf>
    <xf numFmtId="0" fontId="1" fillId="3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vertical="center"/>
    </xf>
    <xf numFmtId="1" fontId="1" fillId="2" borderId="38" xfId="0" applyNumberFormat="1" applyFont="1" applyFill="1" applyBorder="1" applyAlignment="1">
      <alignment horizontal="center" vertical="center"/>
    </xf>
    <xf numFmtId="1" fontId="1" fillId="2" borderId="42" xfId="0" applyNumberFormat="1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0" borderId="46" xfId="0" applyFont="1" applyBorder="1" applyAlignment="1">
      <alignment horizontal="center" vertical="center"/>
    </xf>
    <xf numFmtId="0" fontId="5" fillId="2" borderId="47" xfId="0" applyFont="1" applyFill="1" applyBorder="1" applyAlignment="1">
      <alignment horizontal="left" vertical="center"/>
    </xf>
    <xf numFmtId="0" fontId="1" fillId="0" borderId="39" xfId="0" applyFont="1" applyBorder="1"/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3" borderId="50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1" fontId="1" fillId="2" borderId="50" xfId="0" applyNumberFormat="1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1" fontId="1" fillId="2" borderId="53" xfId="0" applyNumberFormat="1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3" borderId="53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5" borderId="0" xfId="0" applyFont="1" applyFill="1"/>
    <xf numFmtId="0" fontId="5" fillId="2" borderId="45" xfId="0" applyFont="1" applyFill="1" applyBorder="1" applyAlignment="1">
      <alignment horizontal="left" vertical="center"/>
    </xf>
    <xf numFmtId="1" fontId="1" fillId="0" borderId="17" xfId="0" applyNumberFormat="1" applyFont="1" applyBorder="1" applyAlignment="1">
      <alignment horizontal="center" vertical="center"/>
    </xf>
    <xf numFmtId="0" fontId="1" fillId="2" borderId="3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5" fillId="2" borderId="56" xfId="0" applyFont="1" applyFill="1" applyBorder="1" applyAlignment="1">
      <alignment horizontal="left" vertical="center"/>
    </xf>
    <xf numFmtId="0" fontId="7" fillId="0" borderId="4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1" fontId="1" fillId="0" borderId="46" xfId="0" applyNumberFormat="1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5" fillId="2" borderId="16" xfId="0" applyFont="1" applyFill="1" applyBorder="1" applyAlignment="1">
      <alignment vertical="center"/>
    </xf>
    <xf numFmtId="0" fontId="5" fillId="2" borderId="61" xfId="0" applyFont="1" applyFill="1" applyBorder="1" applyAlignment="1">
      <alignment horizontal="left" vertical="center"/>
    </xf>
    <xf numFmtId="0" fontId="1" fillId="3" borderId="53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1" fillId="2" borderId="52" xfId="0" applyFont="1" applyFill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7" fillId="0" borderId="53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5" fillId="2" borderId="62" xfId="0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5" fillId="2" borderId="63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6" fillId="6" borderId="0" xfId="0" applyFont="1" applyFill="1"/>
    <xf numFmtId="0" fontId="1" fillId="7" borderId="12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6" fillId="7" borderId="0" xfId="0" applyFont="1" applyFill="1"/>
    <xf numFmtId="0" fontId="1" fillId="8" borderId="12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6" fillId="8" borderId="0" xfId="0" applyFont="1" applyFill="1"/>
    <xf numFmtId="0" fontId="1" fillId="0" borderId="6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0" xfId="0" applyFont="1" applyFill="1"/>
    <xf numFmtId="1" fontId="2" fillId="9" borderId="12" xfId="0" applyNumberFormat="1" applyFont="1" applyFill="1" applyBorder="1" applyAlignment="1">
      <alignment horizontal="center" vertical="center"/>
    </xf>
    <xf numFmtId="1" fontId="2" fillId="9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1" fillId="0" borderId="59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2" fillId="2" borderId="65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2" fillId="0" borderId="65" xfId="0" applyFont="1" applyBorder="1" applyAlignment="1">
      <alignment vertical="center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left" vertical="center"/>
    </xf>
    <xf numFmtId="1" fontId="8" fillId="2" borderId="6" xfId="0" applyNumberFormat="1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vertical="center"/>
    </xf>
    <xf numFmtId="10" fontId="9" fillId="2" borderId="6" xfId="0" applyNumberFormat="1" applyFont="1" applyFill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vertical="center"/>
    </xf>
    <xf numFmtId="0" fontId="1" fillId="10" borderId="59" xfId="0" applyFont="1" applyFill="1" applyBorder="1" applyAlignment="1">
      <alignment horizontal="left" vertical="center"/>
    </xf>
    <xf numFmtId="1" fontId="1" fillId="10" borderId="6" xfId="0" applyNumberFormat="1" applyFont="1" applyFill="1" applyBorder="1" applyAlignment="1">
      <alignment horizontal="center" vertical="center"/>
    </xf>
    <xf numFmtId="0" fontId="2" fillId="10" borderId="65" xfId="0" applyFont="1" applyFill="1" applyBorder="1" applyAlignment="1">
      <alignment vertical="center"/>
    </xf>
    <xf numFmtId="10" fontId="2" fillId="10" borderId="6" xfId="0" applyNumberFormat="1" applyFont="1" applyFill="1" applyBorder="1" applyAlignment="1">
      <alignment horizontal="center" vertical="center"/>
    </xf>
    <xf numFmtId="10" fontId="2" fillId="2" borderId="6" xfId="0" applyNumberFormat="1" applyFont="1" applyFill="1" applyBorder="1" applyAlignment="1">
      <alignment horizontal="center" vertical="center"/>
    </xf>
    <xf numFmtId="0" fontId="1" fillId="2" borderId="67" xfId="0" applyFont="1" applyFill="1" applyBorder="1" applyAlignment="1"/>
    <xf numFmtId="0" fontId="2" fillId="0" borderId="67" xfId="0" applyFont="1" applyBorder="1" applyAlignment="1">
      <alignment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68" xfId="1" applyFont="1" applyFill="1" applyBorder="1" applyProtection="1"/>
    <xf numFmtId="0" fontId="1" fillId="2" borderId="67" xfId="1" applyFont="1" applyFill="1" applyBorder="1" applyProtection="1"/>
    <xf numFmtId="0" fontId="2" fillId="2" borderId="68" xfId="1" applyFont="1" applyFill="1" applyBorder="1" applyAlignment="1" applyProtection="1">
      <alignment horizontal="left" vertical="center"/>
    </xf>
    <xf numFmtId="0" fontId="1" fillId="0" borderId="67" xfId="0" applyFont="1" applyBorder="1" applyAlignment="1"/>
    <xf numFmtId="0" fontId="1" fillId="0" borderId="5" xfId="0" applyFont="1" applyBorder="1" applyAlignment="1"/>
    <xf numFmtId="0" fontId="1" fillId="2" borderId="6" xfId="1" applyFont="1" applyFill="1" applyBorder="1" applyAlignment="1" applyProtection="1">
      <alignment horizontal="center" vertical="center"/>
    </xf>
    <xf numFmtId="0" fontId="1" fillId="0" borderId="67" xfId="0" applyFont="1" applyBorder="1"/>
    <xf numFmtId="0" fontId="2" fillId="2" borderId="64" xfId="1" applyFont="1" applyFill="1" applyBorder="1" applyProtection="1"/>
    <xf numFmtId="0" fontId="1" fillId="2" borderId="66" xfId="1" applyFont="1" applyFill="1" applyBorder="1" applyAlignment="1" applyProtection="1">
      <alignment horizontal="center"/>
    </xf>
    <xf numFmtId="0" fontId="1" fillId="0" borderId="64" xfId="0" applyFont="1" applyBorder="1" applyAlignment="1"/>
    <xf numFmtId="0" fontId="1" fillId="0" borderId="66" xfId="0" applyFont="1" applyBorder="1" applyAlignment="1"/>
    <xf numFmtId="0" fontId="1" fillId="0" borderId="10" xfId="0" applyFont="1" applyBorder="1" applyAlignment="1"/>
    <xf numFmtId="0" fontId="1" fillId="3" borderId="59" xfId="1" applyFont="1" applyFill="1" applyBorder="1" applyProtection="1"/>
    <xf numFmtId="0" fontId="1" fillId="3" borderId="69" xfId="1" applyFont="1" applyFill="1" applyBorder="1" applyProtection="1"/>
    <xf numFmtId="0" fontId="2" fillId="3" borderId="69" xfId="1" applyFont="1" applyFill="1" applyBorder="1" applyAlignment="1" applyProtection="1">
      <alignment horizontal="center"/>
    </xf>
    <xf numFmtId="0" fontId="1" fillId="3" borderId="65" xfId="1" applyFont="1" applyFill="1" applyBorder="1" applyProtection="1"/>
    <xf numFmtId="0" fontId="1" fillId="3" borderId="4" xfId="1" applyFont="1" applyFill="1" applyBorder="1" applyAlignment="1" applyProtection="1">
      <alignment horizontal="center" vertical="center"/>
    </xf>
    <xf numFmtId="0" fontId="2" fillId="3" borderId="68" xfId="1" applyFont="1" applyFill="1" applyBorder="1" applyAlignment="1" applyProtection="1">
      <alignment horizontal="center" vertical="center"/>
    </xf>
    <xf numFmtId="0" fontId="1" fillId="3" borderId="68" xfId="1" applyFont="1" applyFill="1" applyBorder="1" applyAlignment="1" applyProtection="1">
      <alignment horizontal="center" vertical="center"/>
    </xf>
    <xf numFmtId="0" fontId="1" fillId="3" borderId="9" xfId="1" applyFont="1" applyFill="1" applyBorder="1" applyAlignment="1" applyProtection="1">
      <alignment horizontal="center" vertical="center"/>
    </xf>
    <xf numFmtId="0" fontId="2" fillId="3" borderId="9" xfId="1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>
      <alignment horizontal="center" vertical="center" textRotation="90"/>
    </xf>
    <xf numFmtId="0" fontId="1" fillId="3" borderId="10" xfId="0" applyFont="1" applyFill="1" applyBorder="1" applyAlignment="1" applyProtection="1">
      <alignment horizontal="center" textRotation="90"/>
      <protection locked="0"/>
    </xf>
    <xf numFmtId="0" fontId="1" fillId="3" borderId="9" xfId="1" applyFont="1" applyFill="1" applyBorder="1" applyAlignment="1" applyProtection="1">
      <alignment horizontal="center" vertical="center" textRotation="90"/>
    </xf>
    <xf numFmtId="0" fontId="1" fillId="3" borderId="6" xfId="1" applyFont="1" applyFill="1" applyBorder="1" applyAlignment="1" applyProtection="1">
      <alignment horizontal="center" vertical="center" textRotation="90"/>
    </xf>
    <xf numFmtId="0" fontId="1" fillId="2" borderId="42" xfId="1" applyFont="1" applyFill="1" applyBorder="1" applyAlignment="1" applyProtection="1">
      <alignment horizontal="center" vertical="center"/>
    </xf>
    <xf numFmtId="0" fontId="10" fillId="0" borderId="42" xfId="0" applyFont="1" applyBorder="1" applyAlignment="1">
      <alignment vertical="center" wrapText="1"/>
    </xf>
    <xf numFmtId="0" fontId="2" fillId="2" borderId="70" xfId="1" applyFont="1" applyFill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6" fillId="2" borderId="8" xfId="1" applyFont="1" applyFill="1" applyBorder="1" applyAlignment="1" applyProtection="1">
      <alignment horizontal="center" vertical="center"/>
    </xf>
    <xf numFmtId="0" fontId="6" fillId="2" borderId="42" xfId="1" applyFont="1" applyFill="1" applyBorder="1" applyAlignment="1" applyProtection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1" applyFont="1" applyBorder="1" applyAlignment="1" applyProtection="1">
      <alignment horizontal="center" vertical="center"/>
    </xf>
    <xf numFmtId="0" fontId="6" fillId="0" borderId="33" xfId="1" applyFont="1" applyBorder="1" applyAlignment="1" applyProtection="1">
      <alignment horizontal="center" vertical="center"/>
    </xf>
    <xf numFmtId="0" fontId="6" fillId="0" borderId="38" xfId="1" applyFont="1" applyBorder="1" applyAlignment="1" applyProtection="1">
      <alignment horizontal="center" vertical="center"/>
    </xf>
    <xf numFmtId="0" fontId="6" fillId="0" borderId="39" xfId="1" applyFont="1" applyBorder="1" applyAlignment="1" applyProtection="1">
      <alignment horizontal="center" vertical="center"/>
    </xf>
    <xf numFmtId="0" fontId="6" fillId="0" borderId="43" xfId="1" applyFont="1" applyBorder="1" applyAlignment="1" applyProtection="1">
      <alignment horizontal="center" vertical="center"/>
    </xf>
    <xf numFmtId="0" fontId="6" fillId="0" borderId="42" xfId="1" applyFont="1" applyBorder="1" applyAlignment="1" applyProtection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0" borderId="71" xfId="1" applyFont="1" applyBorder="1" applyAlignment="1" applyProtection="1">
      <alignment horizontal="center" vertical="center"/>
    </xf>
    <xf numFmtId="0" fontId="6" fillId="0" borderId="72" xfId="1" applyFont="1" applyBorder="1" applyAlignment="1" applyProtection="1">
      <alignment horizontal="center" vertical="center"/>
    </xf>
    <xf numFmtId="0" fontId="2" fillId="2" borderId="42" xfId="1" applyFont="1" applyFill="1" applyBorder="1" applyAlignment="1" applyProtection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0" xfId="1" applyFont="1" applyBorder="1" applyAlignment="1" applyProtection="1">
      <alignment horizontal="center" vertical="center"/>
    </xf>
    <xf numFmtId="0" fontId="6" fillId="0" borderId="70" xfId="1" applyFont="1" applyBorder="1" applyAlignment="1" applyProtection="1">
      <alignment horizontal="center" vertical="center"/>
    </xf>
    <xf numFmtId="0" fontId="1" fillId="0" borderId="42" xfId="1" applyFont="1" applyBorder="1" applyAlignment="1" applyProtection="1">
      <alignment horizontal="center" vertical="center"/>
    </xf>
    <xf numFmtId="0" fontId="6" fillId="0" borderId="73" xfId="1" applyFont="1" applyBorder="1" applyAlignment="1" applyProtection="1">
      <alignment horizontal="center" vertical="center"/>
    </xf>
    <xf numFmtId="0" fontId="2" fillId="0" borderId="42" xfId="1" applyFont="1" applyBorder="1" applyAlignment="1" applyProtection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1" fillId="0" borderId="42" xfId="0" applyFont="1" applyBorder="1" applyAlignment="1">
      <alignment vertical="center" wrapText="1"/>
    </xf>
    <xf numFmtId="0" fontId="6" fillId="0" borderId="27" xfId="1" applyFont="1" applyBorder="1" applyAlignment="1" applyProtection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8" xfId="1" applyFont="1" applyBorder="1" applyAlignment="1" applyProtection="1">
      <alignment horizontal="center" vertical="center"/>
    </xf>
    <xf numFmtId="0" fontId="6" fillId="0" borderId="58" xfId="1" applyFont="1" applyBorder="1" applyAlignment="1" applyProtection="1">
      <alignment horizontal="center" vertical="center"/>
    </xf>
    <xf numFmtId="0" fontId="1" fillId="2" borderId="59" xfId="1" applyFont="1" applyFill="1" applyBorder="1" applyAlignment="1" applyProtection="1">
      <alignment horizontal="center" vertical="center"/>
    </xf>
    <xf numFmtId="0" fontId="1" fillId="0" borderId="69" xfId="0" applyFont="1" applyBorder="1"/>
    <xf numFmtId="0" fontId="2" fillId="0" borderId="69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2" borderId="6" xfId="1" applyFont="1" applyFill="1" applyBorder="1" applyAlignment="1" applyProtection="1">
      <alignment horizontal="center" vertical="center"/>
    </xf>
    <xf numFmtId="0" fontId="6" fillId="2" borderId="2" xfId="1" applyFont="1" applyFill="1" applyBorder="1" applyAlignment="1" applyProtection="1">
      <alignment horizontal="center" vertical="center"/>
    </xf>
    <xf numFmtId="0" fontId="6" fillId="0" borderId="2" xfId="1" applyFont="1" applyBorder="1" applyAlignment="1" applyProtection="1">
      <alignment horizontal="center" vertical="center"/>
    </xf>
    <xf numFmtId="0" fontId="1" fillId="0" borderId="0" xfId="0" applyFont="1" applyBorder="1"/>
    <xf numFmtId="0" fontId="1" fillId="2" borderId="0" xfId="1" applyFont="1" applyFill="1" applyBorder="1" applyAlignment="1" applyProtection="1">
      <alignment horizontal="center" vertical="center"/>
    </xf>
    <xf numFmtId="0" fontId="2" fillId="2" borderId="0" xfId="1" applyFont="1" applyFill="1" applyBorder="1" applyAlignment="1" applyProtection="1">
      <alignment horizontal="center" vertical="center"/>
    </xf>
    <xf numFmtId="0" fontId="1" fillId="2" borderId="0" xfId="1" applyFont="1" applyFill="1" applyBorder="1" applyAlignment="1" applyProtection="1">
      <alignment horizontal="left" vertical="center"/>
    </xf>
    <xf numFmtId="0" fontId="7" fillId="0" borderId="0" xfId="1" applyFont="1" applyBorder="1" applyProtection="1"/>
    <xf numFmtId="0" fontId="7" fillId="0" borderId="0" xfId="0" applyFont="1"/>
    <xf numFmtId="0" fontId="7" fillId="0" borderId="69" xfId="1" applyFont="1" applyBorder="1" applyProtection="1"/>
    <xf numFmtId="0" fontId="1" fillId="2" borderId="67" xfId="1" applyFont="1" applyFill="1" applyBorder="1" applyAlignment="1" applyProtection="1">
      <alignment vertical="center"/>
    </xf>
    <xf numFmtId="0" fontId="1" fillId="2" borderId="68" xfId="1" applyFont="1" applyFill="1" applyBorder="1" applyAlignment="1" applyProtection="1">
      <alignment vertical="center"/>
    </xf>
    <xf numFmtId="0" fontId="1" fillId="2" borderId="66" xfId="1" applyFont="1" applyFill="1" applyBorder="1" applyProtection="1"/>
    <xf numFmtId="0" fontId="2" fillId="2" borderId="66" xfId="1" applyFont="1" applyFill="1" applyBorder="1" applyProtection="1"/>
    <xf numFmtId="0" fontId="1" fillId="2" borderId="66" xfId="1" applyFont="1" applyFill="1" applyBorder="1" applyAlignment="1" applyProtection="1">
      <alignment vertical="center"/>
    </xf>
    <xf numFmtId="0" fontId="1" fillId="2" borderId="64" xfId="1" applyFont="1" applyFill="1" applyBorder="1" applyAlignment="1" applyProtection="1">
      <alignment vertical="center"/>
    </xf>
    <xf numFmtId="0" fontId="10" fillId="0" borderId="8" xfId="0" applyFont="1" applyBorder="1" applyAlignment="1">
      <alignment vertical="center" wrapText="1"/>
    </xf>
    <xf numFmtId="0" fontId="1" fillId="0" borderId="8" xfId="1" applyFont="1" applyBorder="1" applyAlignment="1" applyProtection="1">
      <alignment horizontal="center" vertical="center"/>
    </xf>
    <xf numFmtId="0" fontId="1" fillId="2" borderId="8" xfId="1" applyFont="1" applyFill="1" applyBorder="1" applyAlignment="1" applyProtection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33" xfId="1" applyFont="1" applyBorder="1" applyAlignment="1" applyProtection="1">
      <alignment horizontal="center" vertical="center"/>
    </xf>
    <xf numFmtId="0" fontId="1" fillId="0" borderId="32" xfId="1" applyFont="1" applyBorder="1" applyAlignment="1" applyProtection="1">
      <alignment horizontal="center" vertical="center"/>
    </xf>
    <xf numFmtId="0" fontId="1" fillId="0" borderId="34" xfId="1" applyFont="1" applyBorder="1" applyAlignment="1" applyProtection="1">
      <alignment horizontal="center" vertical="center"/>
    </xf>
    <xf numFmtId="0" fontId="10" fillId="0" borderId="7" xfId="0" applyFont="1" applyBorder="1" applyAlignment="1">
      <alignment vertical="center" wrapText="1"/>
    </xf>
    <xf numFmtId="0" fontId="1" fillId="0" borderId="38" xfId="1" applyFont="1" applyBorder="1" applyAlignment="1" applyProtection="1">
      <alignment horizontal="center" vertical="center"/>
    </xf>
    <xf numFmtId="0" fontId="1" fillId="0" borderId="39" xfId="1" applyFont="1" applyBorder="1" applyAlignment="1" applyProtection="1">
      <alignment horizontal="center" vertical="center"/>
    </xf>
    <xf numFmtId="0" fontId="1" fillId="0" borderId="40" xfId="1" applyFont="1" applyBorder="1" applyAlignment="1" applyProtection="1">
      <alignment horizontal="center" vertical="center"/>
    </xf>
    <xf numFmtId="0" fontId="1" fillId="0" borderId="77" xfId="0" applyFont="1" applyBorder="1"/>
    <xf numFmtId="0" fontId="1" fillId="0" borderId="12" xfId="1" applyFont="1" applyBorder="1" applyAlignment="1" applyProtection="1">
      <alignment horizontal="center" vertical="center"/>
    </xf>
    <xf numFmtId="0" fontId="1" fillId="0" borderId="27" xfId="1" applyFont="1" applyBorder="1" applyAlignment="1" applyProtection="1">
      <alignment horizontal="center" vertical="center"/>
    </xf>
    <xf numFmtId="0" fontId="1" fillId="0" borderId="28" xfId="1" applyFont="1" applyBorder="1" applyAlignment="1" applyProtection="1">
      <alignment horizontal="center" vertical="center"/>
    </xf>
    <xf numFmtId="0" fontId="1" fillId="0" borderId="58" xfId="1" applyFont="1" applyBorder="1" applyAlignment="1" applyProtection="1">
      <alignment horizontal="center" vertical="center"/>
    </xf>
    <xf numFmtId="0" fontId="1" fillId="0" borderId="59" xfId="0" applyFont="1" applyBorder="1"/>
    <xf numFmtId="0" fontId="1" fillId="2" borderId="2" xfId="1" applyFont="1" applyFill="1" applyBorder="1" applyAlignment="1" applyProtection="1">
      <alignment horizontal="center" vertical="center"/>
    </xf>
    <xf numFmtId="0" fontId="2" fillId="2" borderId="68" xfId="0" applyFont="1" applyFill="1" applyBorder="1" applyAlignment="1">
      <alignment vertical="center"/>
    </xf>
    <xf numFmtId="0" fontId="1" fillId="2" borderId="67" xfId="0" applyFont="1" applyFill="1" applyBorder="1" applyAlignment="1">
      <alignment vertical="center"/>
    </xf>
    <xf numFmtId="0" fontId="1" fillId="2" borderId="67" xfId="0" applyFont="1" applyFill="1" applyBorder="1"/>
    <xf numFmtId="0" fontId="1" fillId="2" borderId="5" xfId="0" applyFont="1" applyFill="1" applyBorder="1"/>
    <xf numFmtId="0" fontId="2" fillId="2" borderId="64" xfId="0" applyFont="1" applyFill="1" applyBorder="1" applyAlignment="1">
      <alignment vertical="top"/>
    </xf>
    <xf numFmtId="0" fontId="1" fillId="2" borderId="66" xfId="0" applyFont="1" applyFill="1" applyBorder="1" applyAlignment="1">
      <alignment vertical="center"/>
    </xf>
    <xf numFmtId="0" fontId="1" fillId="2" borderId="66" xfId="0" applyFont="1" applyFill="1" applyBorder="1"/>
    <xf numFmtId="0" fontId="1" fillId="2" borderId="10" xfId="0" applyFont="1" applyFill="1" applyBorder="1"/>
    <xf numFmtId="0" fontId="1" fillId="3" borderId="59" xfId="0" applyFont="1" applyFill="1" applyBorder="1"/>
    <xf numFmtId="0" fontId="1" fillId="3" borderId="69" xfId="0" applyFont="1" applyFill="1" applyBorder="1"/>
    <xf numFmtId="0" fontId="1" fillId="3" borderId="65" xfId="0" applyFont="1" applyFill="1" applyBorder="1" applyAlignment="1"/>
    <xf numFmtId="0" fontId="1" fillId="3" borderId="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" fillId="0" borderId="32" xfId="0" applyFont="1" applyBorder="1" applyAlignment="1">
      <alignment wrapText="1"/>
    </xf>
    <xf numFmtId="0" fontId="14" fillId="2" borderId="33" xfId="1" applyFont="1" applyFill="1" applyBorder="1" applyAlignment="1" applyProtection="1">
      <alignment horizontal="center" vertical="center"/>
    </xf>
    <xf numFmtId="0" fontId="14" fillId="11" borderId="33" xfId="1" applyFont="1" applyFill="1" applyBorder="1" applyAlignment="1" applyProtection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" fillId="0" borderId="38" xfId="0" applyFont="1" applyBorder="1" applyAlignment="1">
      <alignment wrapText="1"/>
    </xf>
    <xf numFmtId="0" fontId="14" fillId="2" borderId="39" xfId="1" applyFont="1" applyFill="1" applyBorder="1" applyAlignment="1" applyProtection="1">
      <alignment horizontal="center" vertical="center"/>
    </xf>
    <xf numFmtId="0" fontId="14" fillId="11" borderId="39" xfId="1" applyFont="1" applyFill="1" applyBorder="1" applyAlignment="1" applyProtection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4" fillId="2" borderId="28" xfId="1" applyFont="1" applyFill="1" applyBorder="1" applyAlignment="1" applyProtection="1">
      <alignment horizontal="center" vertical="center"/>
    </xf>
    <xf numFmtId="0" fontId="14" fillId="11" borderId="28" xfId="1" applyFont="1" applyFill="1" applyBorder="1" applyAlignment="1" applyProtection="1">
      <alignment horizontal="center" vertical="center"/>
    </xf>
    <xf numFmtId="0" fontId="14" fillId="2" borderId="5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7" borderId="24" xfId="0" applyFont="1" applyFill="1" applyBorder="1" applyAlignment="1">
      <alignment horizontal="left" vertical="center"/>
    </xf>
    <xf numFmtId="0" fontId="2" fillId="8" borderId="2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9" borderId="24" xfId="0" applyFont="1" applyFill="1" applyBorder="1" applyAlignment="1">
      <alignment horizontal="left" vertical="center"/>
    </xf>
    <xf numFmtId="0" fontId="2" fillId="9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59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4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1" fillId="2" borderId="6" xfId="1" applyFont="1" applyFill="1" applyBorder="1" applyAlignment="1" applyProtection="1">
      <alignment horizontal="center" vertical="center"/>
    </xf>
    <xf numFmtId="0" fontId="1" fillId="3" borderId="65" xfId="1" applyFont="1" applyFill="1" applyBorder="1" applyAlignment="1" applyProtection="1">
      <alignment horizontal="center" vertical="center"/>
    </xf>
    <xf numFmtId="0" fontId="2" fillId="3" borderId="6" xfId="1" applyFont="1" applyFill="1" applyBorder="1" applyAlignment="1" applyProtection="1">
      <alignment horizontal="center" vertical="center"/>
    </xf>
    <xf numFmtId="0" fontId="1" fillId="3" borderId="6" xfId="1" applyFont="1" applyFill="1" applyBorder="1" applyAlignment="1" applyProtection="1">
      <alignment horizontal="center" vertical="center"/>
    </xf>
    <xf numFmtId="0" fontId="1" fillId="3" borderId="69" xfId="1" applyFont="1" applyFill="1" applyBorder="1" applyAlignment="1" applyProtection="1">
      <alignment horizontal="center" vertical="center"/>
    </xf>
    <xf numFmtId="0" fontId="1" fillId="3" borderId="68" xfId="1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textRotation="90"/>
      <protection locked="0"/>
    </xf>
    <xf numFmtId="0" fontId="4" fillId="3" borderId="6" xfId="0" applyFont="1" applyFill="1" applyBorder="1" applyAlignment="1">
      <alignment horizontal="center" vertical="center" textRotation="90"/>
    </xf>
    <xf numFmtId="0" fontId="12" fillId="3" borderId="6" xfId="0" applyFont="1" applyFill="1" applyBorder="1" applyAlignment="1">
      <alignment horizontal="center" vertical="center" textRotation="90"/>
    </xf>
    <xf numFmtId="0" fontId="13" fillId="3" borderId="6" xfId="0" applyFont="1" applyFill="1" applyBorder="1" applyAlignment="1">
      <alignment horizontal="center" vertical="center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BFBFB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DD7E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8A8A8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228600</xdr:colOff>
      <xdr:row>25</xdr:row>
      <xdr:rowOff>132840</xdr:rowOff>
    </xdr:to>
    <xdr:sp macro="" textlink="">
      <xdr:nvSpPr>
        <xdr:cNvPr id="2" name="CustomShape 1" hidden="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462720" cy="635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18</xdr:col>
      <xdr:colOff>228600</xdr:colOff>
      <xdr:row>25</xdr:row>
      <xdr:rowOff>132840</xdr:rowOff>
    </xdr:to>
    <xdr:sp macro="" textlink="">
      <xdr:nvSpPr>
        <xdr:cNvPr id="3" name="CustomShape 1" hidden="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0" y="0"/>
          <a:ext cx="6462720" cy="6355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171450</xdr:colOff>
      <xdr:row>25</xdr:row>
      <xdr:rowOff>133350</xdr:rowOff>
    </xdr:to>
    <xdr:sp macro="" textlink="">
      <xdr:nvSpPr>
        <xdr:cNvPr id="1028" name="shapetype_202" hidden="1">
          <a:extLst>
            <a:ext uri="{FF2B5EF4-FFF2-40B4-BE49-F238E27FC236}">
              <a16:creationId xmlns="" xmlns:a16="http://schemas.microsoft.com/office/drawing/2014/main" id="{00000000-0008-0000-01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6350000" cy="635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171450</xdr:colOff>
      <xdr:row>25</xdr:row>
      <xdr:rowOff>133350</xdr:rowOff>
    </xdr:to>
    <xdr:sp macro="" textlink="">
      <xdr:nvSpPr>
        <xdr:cNvPr id="1026" name="shapetype_202" hidden="1">
          <a:extLst>
            <a:ext uri="{FF2B5EF4-FFF2-40B4-BE49-F238E27FC236}">
              <a16:creationId xmlns="" xmlns:a16="http://schemas.microsoft.com/office/drawing/2014/main" id="{00000000-0008-0000-01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6350000" cy="635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61"/>
  <sheetViews>
    <sheetView topLeftCell="A25" workbookViewId="0">
      <selection activeCell="C51" sqref="C51"/>
    </sheetView>
  </sheetViews>
  <sheetFormatPr defaultRowHeight="12.75"/>
  <cols>
    <col min="1" max="1" width="8.7109375" style="1" customWidth="1"/>
    <col min="2" max="2" width="55" style="2" customWidth="1"/>
    <col min="3" max="3" width="7.140625" style="1" customWidth="1"/>
    <col min="4" max="4" width="6.5703125" style="1" customWidth="1"/>
    <col min="5" max="6" width="10" style="3" customWidth="1"/>
    <col min="7" max="18" width="4.85546875" style="3" customWidth="1"/>
    <col min="19" max="20" width="7.7109375" style="3" customWidth="1"/>
    <col min="21" max="25" width="5.28515625" style="3" customWidth="1"/>
    <col min="26" max="26" width="7" style="3" customWidth="1"/>
    <col min="27" max="27" width="7.28515625" style="3" customWidth="1"/>
    <col min="28" max="33" width="4.85546875" style="3" customWidth="1"/>
    <col min="34" max="34" width="6.140625" style="3" customWidth="1"/>
    <col min="35" max="35" width="10.140625" style="3" customWidth="1"/>
    <col min="36" max="41" width="5.28515625" style="3" customWidth="1"/>
    <col min="42" max="43" width="7.28515625" style="3" customWidth="1"/>
    <col min="44" max="48" width="4.140625" style="3" customWidth="1"/>
    <col min="49" max="49" width="4.140625" style="4" customWidth="1"/>
    <col min="50" max="1025" width="4.5703125" style="1" customWidth="1"/>
  </cols>
  <sheetData>
    <row r="1" spans="1:49" ht="18" customHeight="1">
      <c r="A1" s="325" t="s">
        <v>0</v>
      </c>
      <c r="B1" s="326" t="s">
        <v>1</v>
      </c>
      <c r="C1" s="5"/>
      <c r="D1" s="6"/>
      <c r="E1" s="327" t="s">
        <v>2</v>
      </c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 t="s">
        <v>3</v>
      </c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 t="s">
        <v>4</v>
      </c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7"/>
      <c r="AT1" s="327"/>
      <c r="AU1" s="327"/>
      <c r="AV1" s="327"/>
      <c r="AW1" s="327"/>
    </row>
    <row r="2" spans="1:49" ht="18" customHeight="1">
      <c r="A2" s="325"/>
      <c r="B2" s="326"/>
      <c r="C2" s="8"/>
      <c r="D2" s="9"/>
      <c r="E2" s="328" t="s">
        <v>5</v>
      </c>
      <c r="F2" s="328"/>
      <c r="G2" s="328"/>
      <c r="H2" s="328"/>
      <c r="I2" s="328"/>
      <c r="J2" s="328"/>
      <c r="K2" s="328"/>
      <c r="L2" s="328" t="s">
        <v>6</v>
      </c>
      <c r="M2" s="328"/>
      <c r="N2" s="328"/>
      <c r="O2" s="328"/>
      <c r="P2" s="328"/>
      <c r="Q2" s="328"/>
      <c r="R2" s="328"/>
      <c r="S2" s="328" t="s">
        <v>7</v>
      </c>
      <c r="T2" s="328"/>
      <c r="U2" s="328"/>
      <c r="V2" s="328"/>
      <c r="W2" s="328"/>
      <c r="X2" s="328"/>
      <c r="Y2" s="328"/>
      <c r="Z2" s="328" t="s">
        <v>8</v>
      </c>
      <c r="AA2" s="328"/>
      <c r="AB2" s="328"/>
      <c r="AC2" s="328"/>
      <c r="AD2" s="328"/>
      <c r="AE2" s="328"/>
      <c r="AF2" s="328"/>
      <c r="AG2" s="328"/>
      <c r="AH2" s="328" t="s">
        <v>9</v>
      </c>
      <c r="AI2" s="328"/>
      <c r="AJ2" s="328"/>
      <c r="AK2" s="328"/>
      <c r="AL2" s="328"/>
      <c r="AM2" s="328"/>
      <c r="AN2" s="328"/>
      <c r="AO2" s="328"/>
      <c r="AP2" s="328" t="s">
        <v>10</v>
      </c>
      <c r="AQ2" s="328"/>
      <c r="AR2" s="328"/>
      <c r="AS2" s="328"/>
      <c r="AT2" s="328"/>
      <c r="AU2" s="328"/>
      <c r="AV2" s="328"/>
      <c r="AW2" s="328"/>
    </row>
    <row r="3" spans="1:49" s="18" customFormat="1" ht="81.75" customHeight="1">
      <c r="A3" s="325"/>
      <c r="B3" s="326"/>
      <c r="C3" s="10" t="s">
        <v>11</v>
      </c>
      <c r="D3" s="11" t="s">
        <v>12</v>
      </c>
      <c r="E3" s="12" t="s">
        <v>13</v>
      </c>
      <c r="F3" s="12" t="s">
        <v>14</v>
      </c>
      <c r="G3" s="13" t="s">
        <v>15</v>
      </c>
      <c r="H3" s="13" t="s">
        <v>16</v>
      </c>
      <c r="I3" s="14" t="s">
        <v>17</v>
      </c>
      <c r="J3" s="15" t="s">
        <v>11</v>
      </c>
      <c r="K3" s="16" t="s">
        <v>18</v>
      </c>
      <c r="L3" s="12" t="s">
        <v>13</v>
      </c>
      <c r="M3" s="12" t="s">
        <v>14</v>
      </c>
      <c r="N3" s="13" t="s">
        <v>15</v>
      </c>
      <c r="O3" s="13" t="s">
        <v>16</v>
      </c>
      <c r="P3" s="14" t="s">
        <v>17</v>
      </c>
      <c r="Q3" s="15" t="s">
        <v>11</v>
      </c>
      <c r="R3" s="16" t="s">
        <v>18</v>
      </c>
      <c r="S3" s="12" t="s">
        <v>13</v>
      </c>
      <c r="T3" s="12" t="s">
        <v>14</v>
      </c>
      <c r="U3" s="13" t="s">
        <v>15</v>
      </c>
      <c r="V3" s="13" t="s">
        <v>16</v>
      </c>
      <c r="W3" s="14" t="s">
        <v>17</v>
      </c>
      <c r="X3" s="15" t="s">
        <v>11</v>
      </c>
      <c r="Y3" s="16" t="s">
        <v>18</v>
      </c>
      <c r="Z3" s="12" t="s">
        <v>13</v>
      </c>
      <c r="AA3" s="12" t="s">
        <v>14</v>
      </c>
      <c r="AB3" s="13" t="s">
        <v>15</v>
      </c>
      <c r="AC3" s="13" t="s">
        <v>16</v>
      </c>
      <c r="AD3" s="14" t="s">
        <v>17</v>
      </c>
      <c r="AE3" s="17" t="s">
        <v>19</v>
      </c>
      <c r="AF3" s="15" t="s">
        <v>11</v>
      </c>
      <c r="AG3" s="16" t="s">
        <v>18</v>
      </c>
      <c r="AH3" s="12" t="s">
        <v>13</v>
      </c>
      <c r="AI3" s="12" t="s">
        <v>14</v>
      </c>
      <c r="AJ3" s="13" t="s">
        <v>15</v>
      </c>
      <c r="AK3" s="13" t="s">
        <v>16</v>
      </c>
      <c r="AL3" s="14" t="s">
        <v>17</v>
      </c>
      <c r="AM3" s="17" t="s">
        <v>20</v>
      </c>
      <c r="AN3" s="15" t="s">
        <v>11</v>
      </c>
      <c r="AO3" s="16" t="s">
        <v>18</v>
      </c>
      <c r="AP3" s="12" t="s">
        <v>13</v>
      </c>
      <c r="AQ3" s="12" t="s">
        <v>14</v>
      </c>
      <c r="AR3" s="13" t="s">
        <v>15</v>
      </c>
      <c r="AS3" s="13" t="s">
        <v>16</v>
      </c>
      <c r="AT3" s="14" t="s">
        <v>17</v>
      </c>
      <c r="AU3" s="17" t="s">
        <v>20</v>
      </c>
      <c r="AV3" s="15" t="s">
        <v>11</v>
      </c>
      <c r="AW3" s="16" t="s">
        <v>18</v>
      </c>
    </row>
    <row r="4" spans="1:49" s="18" customFormat="1" ht="21.75" customHeight="1">
      <c r="A4" s="329" t="s">
        <v>21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</row>
    <row r="5" spans="1:49" s="36" customFormat="1" ht="18.75" customHeight="1">
      <c r="A5" s="19">
        <v>1</v>
      </c>
      <c r="B5" s="20" t="s">
        <v>22</v>
      </c>
      <c r="C5" s="21">
        <f>J5+Q5+X5+AF5+AN5+AV5</f>
        <v>8</v>
      </c>
      <c r="D5" s="22">
        <f>E5+L5+S5+Z5+AH5+AP5</f>
        <v>120</v>
      </c>
      <c r="E5" s="23">
        <f t="shared" ref="E5:E15" si="0">SUM(F5:I5)</f>
        <v>30</v>
      </c>
      <c r="F5" s="24"/>
      <c r="G5" s="24">
        <v>30</v>
      </c>
      <c r="H5" s="24"/>
      <c r="I5" s="25"/>
      <c r="J5" s="26">
        <v>2</v>
      </c>
      <c r="K5" s="27" t="s">
        <v>23</v>
      </c>
      <c r="L5" s="28">
        <f>SUM(M5:P5)</f>
        <v>30</v>
      </c>
      <c r="M5" s="24"/>
      <c r="N5" s="24">
        <v>30</v>
      </c>
      <c r="O5" s="24"/>
      <c r="P5" s="25"/>
      <c r="Q5" s="26">
        <v>2</v>
      </c>
      <c r="R5" s="27" t="s">
        <v>23</v>
      </c>
      <c r="S5" s="28">
        <f>SUM(T5:W5)</f>
        <v>30</v>
      </c>
      <c r="T5" s="24"/>
      <c r="U5" s="24">
        <v>30</v>
      </c>
      <c r="V5" s="24"/>
      <c r="W5" s="29"/>
      <c r="X5" s="30">
        <v>2</v>
      </c>
      <c r="Y5" s="31" t="s">
        <v>23</v>
      </c>
      <c r="Z5" s="23">
        <f>SUM(AA5:AD5)</f>
        <v>30</v>
      </c>
      <c r="AA5" s="32"/>
      <c r="AB5" s="32">
        <v>30</v>
      </c>
      <c r="AC5" s="32"/>
      <c r="AD5" s="32"/>
      <c r="AE5" s="33"/>
      <c r="AF5" s="22">
        <v>2</v>
      </c>
      <c r="AG5" s="22" t="s">
        <v>24</v>
      </c>
      <c r="AH5" s="34">
        <f>SUM(AI5:AM5)</f>
        <v>0</v>
      </c>
      <c r="AI5" s="32"/>
      <c r="AJ5" s="32"/>
      <c r="AK5" s="32"/>
      <c r="AL5" s="32"/>
      <c r="AM5" s="33"/>
      <c r="AN5" s="22"/>
      <c r="AO5" s="27"/>
      <c r="AP5" s="34">
        <f>SUM(AQ5:AU5)</f>
        <v>0</v>
      </c>
      <c r="AQ5" s="35"/>
      <c r="AR5" s="32"/>
      <c r="AS5" s="32"/>
      <c r="AT5" s="32"/>
      <c r="AU5" s="33"/>
      <c r="AV5" s="22"/>
      <c r="AW5" s="22"/>
    </row>
    <row r="6" spans="1:49" s="36" customFormat="1" ht="18.75" customHeight="1">
      <c r="A6" s="330" t="s">
        <v>25</v>
      </c>
      <c r="B6" s="330"/>
      <c r="C6" s="37">
        <f>SUM(C5:C5)</f>
        <v>8</v>
      </c>
      <c r="D6" s="37">
        <f>SUM(D5:D5)</f>
        <v>120</v>
      </c>
      <c r="E6" s="38">
        <f t="shared" si="0"/>
        <v>30</v>
      </c>
      <c r="F6" s="39"/>
      <c r="G6" s="40">
        <f>SUM(G5:G5)</f>
        <v>30</v>
      </c>
      <c r="H6" s="40"/>
      <c r="I6" s="41"/>
      <c r="J6" s="37">
        <f>SUM(J5:J5)</f>
        <v>2</v>
      </c>
      <c r="K6" s="37"/>
      <c r="L6" s="42">
        <f>SUM(L5:L5)</f>
        <v>30</v>
      </c>
      <c r="M6" s="37"/>
      <c r="N6" s="40">
        <f>SUM(N5:N5)</f>
        <v>30</v>
      </c>
      <c r="O6" s="40"/>
      <c r="P6" s="41"/>
      <c r="Q6" s="37">
        <f>SUM(Q5:Q5)</f>
        <v>2</v>
      </c>
      <c r="R6" s="37"/>
      <c r="S6" s="42">
        <f>SUM(S5:S5)</f>
        <v>30</v>
      </c>
      <c r="T6" s="37"/>
      <c r="U6" s="40">
        <f>SUM(U5:U5)</f>
        <v>30</v>
      </c>
      <c r="V6" s="40"/>
      <c r="W6" s="41"/>
      <c r="X6" s="37">
        <f>SUM(X5:X5)</f>
        <v>2</v>
      </c>
      <c r="Y6" s="37"/>
      <c r="Z6" s="42">
        <f>SUM(Z5:Z5)</f>
        <v>30</v>
      </c>
      <c r="AA6" s="37"/>
      <c r="AB6" s="37">
        <f>SUM(AB5:AB5)</f>
        <v>30</v>
      </c>
      <c r="AC6" s="37"/>
      <c r="AD6" s="37"/>
      <c r="AE6" s="37"/>
      <c r="AF6" s="37">
        <f>SUM(AF5:AF5)</f>
        <v>2</v>
      </c>
      <c r="AG6" s="37"/>
      <c r="AH6" s="42">
        <f t="shared" ref="AH6:AN6" si="1">SUM(AH5:AH5)</f>
        <v>0</v>
      </c>
      <c r="AI6" s="37">
        <f t="shared" si="1"/>
        <v>0</v>
      </c>
      <c r="AJ6" s="37">
        <f t="shared" si="1"/>
        <v>0</v>
      </c>
      <c r="AK6" s="37">
        <f t="shared" si="1"/>
        <v>0</v>
      </c>
      <c r="AL6" s="37">
        <f t="shared" si="1"/>
        <v>0</v>
      </c>
      <c r="AM6" s="37">
        <f t="shared" si="1"/>
        <v>0</v>
      </c>
      <c r="AN6" s="37">
        <f t="shared" si="1"/>
        <v>0</v>
      </c>
      <c r="AO6" s="37"/>
      <c r="AP6" s="42">
        <f>SUM(AQ6:AU6)</f>
        <v>0</v>
      </c>
      <c r="AQ6" s="37">
        <f t="shared" ref="AQ6:AV6" si="2">SUM(AQ5:AQ5)</f>
        <v>0</v>
      </c>
      <c r="AR6" s="37">
        <f t="shared" si="2"/>
        <v>0</v>
      </c>
      <c r="AS6" s="37">
        <f t="shared" si="2"/>
        <v>0</v>
      </c>
      <c r="AT6" s="37">
        <f t="shared" si="2"/>
        <v>0</v>
      </c>
      <c r="AU6" s="37">
        <f t="shared" si="2"/>
        <v>0</v>
      </c>
      <c r="AV6" s="37">
        <f t="shared" si="2"/>
        <v>0</v>
      </c>
      <c r="AW6" s="43"/>
    </row>
    <row r="7" spans="1:49" s="36" customFormat="1" ht="21.75" customHeight="1">
      <c r="A7" s="329" t="s">
        <v>26</v>
      </c>
      <c r="B7" s="329"/>
      <c r="C7" s="329"/>
      <c r="D7" s="329"/>
      <c r="E7" s="329">
        <f t="shared" si="0"/>
        <v>0</v>
      </c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29"/>
      <c r="AH7" s="329"/>
      <c r="AI7" s="329"/>
      <c r="AJ7" s="329"/>
      <c r="AK7" s="329"/>
      <c r="AL7" s="329"/>
      <c r="AM7" s="329"/>
      <c r="AN7" s="329"/>
      <c r="AO7" s="329"/>
      <c r="AP7" s="329"/>
      <c r="AQ7" s="329"/>
      <c r="AR7" s="329"/>
      <c r="AS7" s="329"/>
      <c r="AT7" s="329"/>
      <c r="AU7" s="329"/>
      <c r="AV7" s="329"/>
      <c r="AW7" s="329"/>
    </row>
    <row r="8" spans="1:49" s="36" customFormat="1" ht="19.5" customHeight="1">
      <c r="A8" s="44">
        <f>A5+1</f>
        <v>2</v>
      </c>
      <c r="B8" s="45" t="s">
        <v>27</v>
      </c>
      <c r="C8" s="21">
        <f t="shared" ref="C8:C15" si="3">J8+Q8+X8+AF8+AN8+AV8</f>
        <v>3</v>
      </c>
      <c r="D8" s="22">
        <f t="shared" ref="D8:D15" si="4">E8+L8+S8+Z8+AH8+AP8</f>
        <v>30</v>
      </c>
      <c r="E8" s="46">
        <f t="shared" si="0"/>
        <v>30</v>
      </c>
      <c r="F8" s="47">
        <v>30</v>
      </c>
      <c r="G8" s="47"/>
      <c r="H8" s="47"/>
      <c r="I8" s="48"/>
      <c r="J8" s="49">
        <v>3</v>
      </c>
      <c r="K8" s="48" t="s">
        <v>24</v>
      </c>
      <c r="L8" s="50">
        <f t="shared" ref="L8:L15" si="5">SUM(M8:P8)</f>
        <v>0</v>
      </c>
      <c r="M8" s="51"/>
      <c r="N8" s="52"/>
      <c r="O8" s="52"/>
      <c r="P8" s="53"/>
      <c r="Q8" s="54"/>
      <c r="R8" s="54"/>
      <c r="S8" s="55">
        <f t="shared" ref="S8:S15" si="6">SUM(T8:W8)</f>
        <v>0</v>
      </c>
      <c r="T8" s="56"/>
      <c r="U8" s="57"/>
      <c r="V8" s="57"/>
      <c r="W8" s="58"/>
      <c r="X8" s="56"/>
      <c r="Y8" s="58"/>
      <c r="Z8" s="34">
        <f t="shared" ref="Z8:Z15" si="7">SUM(AA8:AE8)</f>
        <v>0</v>
      </c>
      <c r="AA8" s="56"/>
      <c r="AB8" s="57"/>
      <c r="AC8" s="57"/>
      <c r="AD8" s="57"/>
      <c r="AE8" s="58"/>
      <c r="AF8" s="21"/>
      <c r="AG8" s="21"/>
      <c r="AH8" s="50">
        <f t="shared" ref="AH8:AH15" si="8">SUM(AI8:AM8)</f>
        <v>0</v>
      </c>
      <c r="AI8" s="51"/>
      <c r="AJ8" s="52"/>
      <c r="AK8" s="52"/>
      <c r="AL8" s="52"/>
      <c r="AM8" s="53"/>
      <c r="AN8" s="51"/>
      <c r="AO8" s="59"/>
      <c r="AP8" s="34">
        <f t="shared" ref="AP8:AP15" si="9">SUM(AQ8:AU8)</f>
        <v>0</v>
      </c>
      <c r="AQ8" s="51"/>
      <c r="AR8" s="52"/>
      <c r="AS8" s="52"/>
      <c r="AT8" s="52"/>
      <c r="AU8" s="53"/>
      <c r="AV8" s="54"/>
      <c r="AW8" s="60"/>
    </row>
    <row r="9" spans="1:49" s="36" customFormat="1" ht="19.5" customHeight="1">
      <c r="A9" s="44">
        <f t="shared" ref="A9:A15" si="10">A8+1</f>
        <v>3</v>
      </c>
      <c r="B9" s="45" t="s">
        <v>28</v>
      </c>
      <c r="C9" s="21">
        <f t="shared" si="3"/>
        <v>1</v>
      </c>
      <c r="D9" s="22">
        <f t="shared" si="4"/>
        <v>15</v>
      </c>
      <c r="E9" s="61">
        <f t="shared" si="0"/>
        <v>15</v>
      </c>
      <c r="F9" s="62"/>
      <c r="G9" s="62">
        <v>15</v>
      </c>
      <c r="H9" s="62"/>
      <c r="I9" s="63"/>
      <c r="J9" s="64">
        <v>1</v>
      </c>
      <c r="K9" s="63" t="s">
        <v>29</v>
      </c>
      <c r="L9" s="65">
        <f t="shared" si="5"/>
        <v>0</v>
      </c>
      <c r="M9" s="66"/>
      <c r="N9" s="67"/>
      <c r="O9" s="67"/>
      <c r="P9" s="68"/>
      <c r="Q9" s="69"/>
      <c r="R9" s="69"/>
      <c r="S9" s="70">
        <f t="shared" si="6"/>
        <v>0</v>
      </c>
      <c r="T9" s="71"/>
      <c r="U9" s="72"/>
      <c r="V9" s="72"/>
      <c r="W9" s="73"/>
      <c r="X9" s="71"/>
      <c r="Y9" s="73"/>
      <c r="Z9" s="74">
        <f t="shared" si="7"/>
        <v>0</v>
      </c>
      <c r="AA9" s="71"/>
      <c r="AB9" s="72"/>
      <c r="AC9" s="72"/>
      <c r="AD9" s="72"/>
      <c r="AE9" s="73"/>
      <c r="AF9" s="21"/>
      <c r="AG9" s="21"/>
      <c r="AH9" s="65">
        <f t="shared" si="8"/>
        <v>0</v>
      </c>
      <c r="AI9" s="66"/>
      <c r="AJ9" s="67"/>
      <c r="AK9" s="67"/>
      <c r="AL9" s="67"/>
      <c r="AM9" s="68"/>
      <c r="AN9" s="66"/>
      <c r="AO9" s="75"/>
      <c r="AP9" s="74">
        <f t="shared" si="9"/>
        <v>0</v>
      </c>
      <c r="AQ9" s="66"/>
      <c r="AR9" s="67"/>
      <c r="AS9" s="67"/>
      <c r="AT9" s="67"/>
      <c r="AU9" s="68"/>
      <c r="AV9" s="69"/>
      <c r="AW9" s="76"/>
    </row>
    <row r="10" spans="1:49" s="36" customFormat="1" ht="19.5" customHeight="1">
      <c r="A10" s="44">
        <f t="shared" si="10"/>
        <v>4</v>
      </c>
      <c r="B10" s="77" t="s">
        <v>30</v>
      </c>
      <c r="C10" s="21">
        <f t="shared" si="3"/>
        <v>2</v>
      </c>
      <c r="D10" s="22">
        <f t="shared" si="4"/>
        <v>30</v>
      </c>
      <c r="E10" s="61">
        <f t="shared" si="0"/>
        <v>30</v>
      </c>
      <c r="F10" s="67"/>
      <c r="G10" s="67"/>
      <c r="H10" s="67"/>
      <c r="I10" s="68">
        <v>30</v>
      </c>
      <c r="J10" s="78">
        <v>2</v>
      </c>
      <c r="K10" s="63" t="s">
        <v>23</v>
      </c>
      <c r="L10" s="65">
        <f t="shared" si="5"/>
        <v>0</v>
      </c>
      <c r="M10" s="66"/>
      <c r="N10" s="67"/>
      <c r="O10" s="67"/>
      <c r="P10" s="68"/>
      <c r="Q10" s="79"/>
      <c r="R10" s="69"/>
      <c r="S10" s="70">
        <f t="shared" si="6"/>
        <v>0</v>
      </c>
      <c r="T10" s="71"/>
      <c r="U10" s="72"/>
      <c r="V10" s="72"/>
      <c r="W10" s="73"/>
      <c r="X10" s="71"/>
      <c r="Y10" s="73"/>
      <c r="Z10" s="74">
        <f t="shared" si="7"/>
        <v>0</v>
      </c>
      <c r="AA10" s="71"/>
      <c r="AB10" s="72"/>
      <c r="AC10" s="72"/>
      <c r="AD10" s="72"/>
      <c r="AE10" s="73"/>
      <c r="AF10" s="21"/>
      <c r="AG10" s="21"/>
      <c r="AH10" s="65">
        <f t="shared" si="8"/>
        <v>0</v>
      </c>
      <c r="AI10" s="64"/>
      <c r="AJ10" s="62"/>
      <c r="AK10" s="62"/>
      <c r="AL10" s="62"/>
      <c r="AM10" s="63"/>
      <c r="AN10" s="64"/>
      <c r="AO10" s="80"/>
      <c r="AP10" s="74">
        <f t="shared" si="9"/>
        <v>0</v>
      </c>
      <c r="AQ10" s="64"/>
      <c r="AR10" s="62"/>
      <c r="AS10" s="62"/>
      <c r="AT10" s="62"/>
      <c r="AU10" s="63"/>
      <c r="AV10" s="81"/>
      <c r="AW10" s="82"/>
    </row>
    <row r="11" spans="1:49" s="36" customFormat="1" ht="19.5" customHeight="1">
      <c r="A11" s="44">
        <f t="shared" si="10"/>
        <v>5</v>
      </c>
      <c r="B11" s="77" t="s">
        <v>31</v>
      </c>
      <c r="C11" s="21">
        <f t="shared" si="3"/>
        <v>0</v>
      </c>
      <c r="D11" s="22">
        <f t="shared" si="4"/>
        <v>60</v>
      </c>
      <c r="E11" s="61">
        <f t="shared" si="0"/>
        <v>30</v>
      </c>
      <c r="F11" s="67"/>
      <c r="G11" s="67">
        <v>30</v>
      </c>
      <c r="H11" s="67"/>
      <c r="I11" s="68"/>
      <c r="J11" s="78">
        <v>0</v>
      </c>
      <c r="K11" s="68" t="s">
        <v>29</v>
      </c>
      <c r="L11" s="65">
        <f t="shared" si="5"/>
        <v>30</v>
      </c>
      <c r="M11" s="66"/>
      <c r="N11" s="67">
        <v>30</v>
      </c>
      <c r="O11" s="67"/>
      <c r="P11" s="68"/>
      <c r="Q11" s="79">
        <v>0</v>
      </c>
      <c r="R11" s="69" t="s">
        <v>29</v>
      </c>
      <c r="S11" s="70">
        <f t="shared" si="6"/>
        <v>0</v>
      </c>
      <c r="T11" s="71"/>
      <c r="U11" s="72"/>
      <c r="V11" s="72"/>
      <c r="W11" s="73"/>
      <c r="X11" s="71"/>
      <c r="Y11" s="73"/>
      <c r="Z11" s="74">
        <f t="shared" si="7"/>
        <v>0</v>
      </c>
      <c r="AA11" s="71"/>
      <c r="AB11" s="72"/>
      <c r="AC11" s="72"/>
      <c r="AD11" s="72"/>
      <c r="AE11" s="73"/>
      <c r="AF11" s="21"/>
      <c r="AG11" s="21"/>
      <c r="AH11" s="65">
        <f t="shared" si="8"/>
        <v>0</v>
      </c>
      <c r="AI11" s="64"/>
      <c r="AJ11" s="62"/>
      <c r="AK11" s="62"/>
      <c r="AL11" s="62"/>
      <c r="AM11" s="63"/>
      <c r="AN11" s="64"/>
      <c r="AO11" s="80"/>
      <c r="AP11" s="74">
        <f t="shared" si="9"/>
        <v>0</v>
      </c>
      <c r="AQ11" s="64"/>
      <c r="AR11" s="62"/>
      <c r="AS11" s="62"/>
      <c r="AT11" s="62"/>
      <c r="AU11" s="63"/>
      <c r="AV11" s="81"/>
      <c r="AW11" s="82"/>
    </row>
    <row r="12" spans="1:49" s="36" customFormat="1" ht="19.5" customHeight="1">
      <c r="A12" s="44">
        <f t="shared" si="10"/>
        <v>6</v>
      </c>
      <c r="B12" s="77" t="s">
        <v>32</v>
      </c>
      <c r="C12" s="21">
        <f t="shared" si="3"/>
        <v>3</v>
      </c>
      <c r="D12" s="22">
        <f t="shared" si="4"/>
        <v>30</v>
      </c>
      <c r="E12" s="61">
        <f t="shared" si="0"/>
        <v>30</v>
      </c>
      <c r="F12" s="67"/>
      <c r="G12" s="67">
        <v>30</v>
      </c>
      <c r="H12" s="67"/>
      <c r="I12" s="68"/>
      <c r="J12" s="66">
        <v>3</v>
      </c>
      <c r="K12" s="63" t="s">
        <v>23</v>
      </c>
      <c r="L12" s="65">
        <f t="shared" si="5"/>
        <v>0</v>
      </c>
      <c r="M12" s="66"/>
      <c r="N12" s="67"/>
      <c r="O12" s="67"/>
      <c r="P12" s="68"/>
      <c r="Q12" s="69"/>
      <c r="R12" s="69"/>
      <c r="S12" s="70">
        <f t="shared" si="6"/>
        <v>0</v>
      </c>
      <c r="T12" s="71"/>
      <c r="U12" s="72"/>
      <c r="V12" s="72"/>
      <c r="W12" s="73"/>
      <c r="X12" s="71"/>
      <c r="Y12" s="73"/>
      <c r="Z12" s="74">
        <f t="shared" si="7"/>
        <v>0</v>
      </c>
      <c r="AA12" s="71"/>
      <c r="AB12" s="72"/>
      <c r="AC12" s="72"/>
      <c r="AD12" s="72"/>
      <c r="AE12" s="73"/>
      <c r="AF12" s="21"/>
      <c r="AG12" s="21"/>
      <c r="AH12" s="65">
        <f t="shared" si="8"/>
        <v>0</v>
      </c>
      <c r="AI12" s="66"/>
      <c r="AJ12" s="67"/>
      <c r="AK12" s="67"/>
      <c r="AL12" s="67"/>
      <c r="AM12" s="68"/>
      <c r="AN12" s="66"/>
      <c r="AO12" s="75"/>
      <c r="AP12" s="74">
        <f t="shared" si="9"/>
        <v>0</v>
      </c>
      <c r="AQ12" s="66"/>
      <c r="AR12" s="67"/>
      <c r="AS12" s="67"/>
      <c r="AT12" s="67"/>
      <c r="AU12" s="68"/>
      <c r="AV12" s="69"/>
      <c r="AW12" s="76"/>
    </row>
    <row r="13" spans="1:49" s="36" customFormat="1" ht="19.5" customHeight="1">
      <c r="A13" s="44">
        <f t="shared" si="10"/>
        <v>7</v>
      </c>
      <c r="B13" s="77" t="s">
        <v>33</v>
      </c>
      <c r="C13" s="21">
        <f t="shared" si="3"/>
        <v>4</v>
      </c>
      <c r="D13" s="22">
        <f t="shared" si="4"/>
        <v>45</v>
      </c>
      <c r="E13" s="61">
        <f t="shared" si="0"/>
        <v>45</v>
      </c>
      <c r="F13" s="67">
        <v>15</v>
      </c>
      <c r="G13" s="67">
        <v>30</v>
      </c>
      <c r="H13" s="67"/>
      <c r="I13" s="68"/>
      <c r="J13" s="78">
        <v>4</v>
      </c>
      <c r="K13" s="63" t="s">
        <v>23</v>
      </c>
      <c r="L13" s="65">
        <f t="shared" si="5"/>
        <v>0</v>
      </c>
      <c r="M13" s="66"/>
      <c r="N13" s="67"/>
      <c r="O13" s="67"/>
      <c r="P13" s="68"/>
      <c r="Q13" s="79"/>
      <c r="R13" s="69"/>
      <c r="S13" s="70">
        <f t="shared" si="6"/>
        <v>0</v>
      </c>
      <c r="T13" s="71"/>
      <c r="U13" s="72"/>
      <c r="V13" s="72"/>
      <c r="W13" s="73"/>
      <c r="X13" s="71"/>
      <c r="Y13" s="73"/>
      <c r="Z13" s="74">
        <f t="shared" si="7"/>
        <v>0</v>
      </c>
      <c r="AA13" s="71"/>
      <c r="AB13" s="72"/>
      <c r="AC13" s="72"/>
      <c r="AD13" s="72"/>
      <c r="AE13" s="73"/>
      <c r="AF13" s="83"/>
      <c r="AG13" s="83"/>
      <c r="AH13" s="65">
        <f t="shared" si="8"/>
        <v>0</v>
      </c>
      <c r="AI13" s="66"/>
      <c r="AJ13" s="67"/>
      <c r="AK13" s="67"/>
      <c r="AL13" s="67"/>
      <c r="AM13" s="68"/>
      <c r="AN13" s="66"/>
      <c r="AO13" s="75"/>
      <c r="AP13" s="74">
        <f t="shared" si="9"/>
        <v>0</v>
      </c>
      <c r="AQ13" s="66"/>
      <c r="AR13" s="67"/>
      <c r="AS13" s="67"/>
      <c r="AT13" s="67"/>
      <c r="AU13" s="68"/>
      <c r="AV13" s="69"/>
      <c r="AW13" s="76"/>
    </row>
    <row r="14" spans="1:49" s="36" customFormat="1" ht="19.5" customHeight="1">
      <c r="A14" s="44">
        <f t="shared" si="10"/>
        <v>8</v>
      </c>
      <c r="B14" s="84" t="s">
        <v>34</v>
      </c>
      <c r="C14" s="21">
        <f t="shared" si="3"/>
        <v>2</v>
      </c>
      <c r="D14" s="22">
        <f t="shared" si="4"/>
        <v>30</v>
      </c>
      <c r="E14" s="61">
        <f t="shared" si="0"/>
        <v>30</v>
      </c>
      <c r="F14" s="67"/>
      <c r="G14" s="67">
        <v>30</v>
      </c>
      <c r="H14" s="67"/>
      <c r="I14" s="68"/>
      <c r="J14" s="78">
        <v>2</v>
      </c>
      <c r="K14" s="63" t="s">
        <v>23</v>
      </c>
      <c r="L14" s="65">
        <f t="shared" si="5"/>
        <v>0</v>
      </c>
      <c r="M14" s="66"/>
      <c r="N14" s="85"/>
      <c r="O14" s="67"/>
      <c r="P14" s="68"/>
      <c r="Q14" s="79"/>
      <c r="R14" s="69"/>
      <c r="S14" s="70">
        <f t="shared" si="6"/>
        <v>0</v>
      </c>
      <c r="T14" s="71"/>
      <c r="U14" s="72"/>
      <c r="V14" s="72"/>
      <c r="W14" s="73"/>
      <c r="X14" s="71"/>
      <c r="Y14" s="73"/>
      <c r="Z14" s="74">
        <f t="shared" si="7"/>
        <v>0</v>
      </c>
      <c r="AA14" s="71"/>
      <c r="AB14" s="72"/>
      <c r="AC14" s="72"/>
      <c r="AD14" s="72"/>
      <c r="AE14" s="73"/>
      <c r="AF14" s="83"/>
      <c r="AG14" s="83"/>
      <c r="AH14" s="65">
        <f t="shared" si="8"/>
        <v>0</v>
      </c>
      <c r="AI14" s="66"/>
      <c r="AJ14" s="67"/>
      <c r="AK14" s="67"/>
      <c r="AL14" s="67"/>
      <c r="AM14" s="68"/>
      <c r="AN14" s="66"/>
      <c r="AO14" s="75"/>
      <c r="AP14" s="74">
        <f t="shared" si="9"/>
        <v>0</v>
      </c>
      <c r="AQ14" s="66"/>
      <c r="AR14" s="67"/>
      <c r="AS14" s="67"/>
      <c r="AT14" s="67"/>
      <c r="AU14" s="68"/>
      <c r="AV14" s="69"/>
      <c r="AW14" s="76"/>
    </row>
    <row r="15" spans="1:49" s="36" customFormat="1" ht="19.5" customHeight="1">
      <c r="A15" s="44">
        <f t="shared" si="10"/>
        <v>9</v>
      </c>
      <c r="B15" s="84" t="s">
        <v>35</v>
      </c>
      <c r="C15" s="21">
        <f t="shared" si="3"/>
        <v>6</v>
      </c>
      <c r="D15" s="22">
        <f t="shared" si="4"/>
        <v>60</v>
      </c>
      <c r="E15" s="61">
        <f t="shared" si="0"/>
        <v>0</v>
      </c>
      <c r="F15" s="67"/>
      <c r="G15" s="67"/>
      <c r="H15" s="67"/>
      <c r="I15" s="68"/>
      <c r="J15" s="78"/>
      <c r="K15" s="68"/>
      <c r="L15" s="65">
        <f t="shared" si="5"/>
        <v>0</v>
      </c>
      <c r="M15" s="66"/>
      <c r="N15" s="67"/>
      <c r="O15" s="67"/>
      <c r="P15" s="68"/>
      <c r="Q15" s="79"/>
      <c r="R15" s="69"/>
      <c r="S15" s="70">
        <f t="shared" si="6"/>
        <v>60</v>
      </c>
      <c r="T15" s="71">
        <v>30</v>
      </c>
      <c r="U15" s="72">
        <v>30</v>
      </c>
      <c r="V15" s="72"/>
      <c r="W15" s="73"/>
      <c r="X15" s="71">
        <v>6</v>
      </c>
      <c r="Y15" s="73" t="s">
        <v>24</v>
      </c>
      <c r="Z15" s="74">
        <f t="shared" si="7"/>
        <v>0</v>
      </c>
      <c r="AA15" s="71"/>
      <c r="AB15" s="72"/>
      <c r="AC15" s="72"/>
      <c r="AD15" s="72"/>
      <c r="AE15" s="73"/>
      <c r="AF15" s="83"/>
      <c r="AG15" s="83"/>
      <c r="AH15" s="65">
        <f t="shared" si="8"/>
        <v>0</v>
      </c>
      <c r="AI15" s="66"/>
      <c r="AJ15" s="67"/>
      <c r="AK15" s="67"/>
      <c r="AL15" s="67"/>
      <c r="AM15" s="68"/>
      <c r="AN15" s="66"/>
      <c r="AO15" s="75"/>
      <c r="AP15" s="74">
        <f t="shared" si="9"/>
        <v>0</v>
      </c>
      <c r="AQ15" s="66"/>
      <c r="AR15" s="67"/>
      <c r="AS15" s="67"/>
      <c r="AT15" s="67"/>
      <c r="AU15" s="68"/>
      <c r="AV15" s="69"/>
      <c r="AW15" s="76"/>
    </row>
    <row r="16" spans="1:49" s="36" customFormat="1" ht="19.5" customHeight="1">
      <c r="A16" s="86">
        <v>10</v>
      </c>
      <c r="B16" s="84" t="s">
        <v>36</v>
      </c>
      <c r="C16" s="83">
        <v>0</v>
      </c>
      <c r="D16" s="87">
        <v>0</v>
      </c>
      <c r="E16" s="88"/>
      <c r="F16" s="89"/>
      <c r="G16" s="89"/>
      <c r="H16" s="89"/>
      <c r="I16" s="90"/>
      <c r="J16" s="91"/>
      <c r="K16" s="90" t="s">
        <v>29</v>
      </c>
      <c r="L16" s="92"/>
      <c r="M16" s="93"/>
      <c r="N16" s="89"/>
      <c r="O16" s="89"/>
      <c r="P16" s="90"/>
      <c r="Q16" s="94"/>
      <c r="R16" s="95"/>
      <c r="S16" s="96"/>
      <c r="T16" s="97"/>
      <c r="U16" s="98"/>
      <c r="V16" s="98"/>
      <c r="W16" s="99"/>
      <c r="X16" s="100"/>
      <c r="Y16" s="99"/>
      <c r="Z16" s="101"/>
      <c r="AA16" s="100"/>
      <c r="AB16" s="98"/>
      <c r="AC16" s="98"/>
      <c r="AD16" s="98"/>
      <c r="AE16" s="99"/>
      <c r="AF16" s="83"/>
      <c r="AG16" s="83"/>
      <c r="AH16" s="92"/>
      <c r="AI16" s="93"/>
      <c r="AJ16" s="89"/>
      <c r="AK16" s="89"/>
      <c r="AL16" s="89"/>
      <c r="AM16" s="90"/>
      <c r="AN16" s="93"/>
      <c r="AO16" s="102"/>
      <c r="AP16" s="101"/>
      <c r="AQ16" s="93"/>
      <c r="AR16" s="89"/>
      <c r="AS16" s="89"/>
      <c r="AT16" s="89"/>
      <c r="AU16" s="90"/>
      <c r="AV16" s="95"/>
      <c r="AW16" s="103"/>
    </row>
    <row r="17" spans="1:49" s="36" customFormat="1" ht="19.5" customHeight="1">
      <c r="A17" s="331" t="s">
        <v>25</v>
      </c>
      <c r="B17" s="331"/>
      <c r="C17" s="104">
        <f>SUM(C8:C15)</f>
        <v>21</v>
      </c>
      <c r="D17" s="104">
        <f>SUM(D8:D15)</f>
        <v>300</v>
      </c>
      <c r="E17" s="7">
        <f>SUM(E8:E15)</f>
        <v>210</v>
      </c>
      <c r="F17" s="105">
        <f>SUM(F8:F15)</f>
        <v>45</v>
      </c>
      <c r="G17" s="105">
        <f>SUM(G8:G15)</f>
        <v>135</v>
      </c>
      <c r="H17" s="105"/>
      <c r="I17" s="105">
        <f>SUM(I8:I15)</f>
        <v>30</v>
      </c>
      <c r="J17" s="105">
        <f>SUM(J8:J15)</f>
        <v>15</v>
      </c>
      <c r="K17" s="105"/>
      <c r="L17" s="7">
        <f t="shared" ref="L17:Q17" si="11">SUM(L8:L15)</f>
        <v>30</v>
      </c>
      <c r="M17" s="105">
        <f t="shared" si="11"/>
        <v>0</v>
      </c>
      <c r="N17" s="105">
        <f t="shared" si="11"/>
        <v>30</v>
      </c>
      <c r="O17" s="105">
        <f t="shared" si="11"/>
        <v>0</v>
      </c>
      <c r="P17" s="105">
        <f t="shared" si="11"/>
        <v>0</v>
      </c>
      <c r="Q17" s="105">
        <f t="shared" si="11"/>
        <v>0</v>
      </c>
      <c r="R17" s="105"/>
      <c r="S17" s="7">
        <f t="shared" ref="S17:X17" si="12">SUM(S8:S15)</f>
        <v>60</v>
      </c>
      <c r="T17" s="105">
        <f t="shared" si="12"/>
        <v>30</v>
      </c>
      <c r="U17" s="105">
        <f t="shared" si="12"/>
        <v>30</v>
      </c>
      <c r="V17" s="105">
        <f t="shared" si="12"/>
        <v>0</v>
      </c>
      <c r="W17" s="105">
        <f t="shared" si="12"/>
        <v>0</v>
      </c>
      <c r="X17" s="105">
        <f t="shared" si="12"/>
        <v>6</v>
      </c>
      <c r="Y17" s="105"/>
      <c r="Z17" s="7">
        <f t="shared" ref="Z17:AF17" si="13">SUM(Z8:Z15)</f>
        <v>0</v>
      </c>
      <c r="AA17" s="105">
        <f t="shared" si="13"/>
        <v>0</v>
      </c>
      <c r="AB17" s="105">
        <f t="shared" si="13"/>
        <v>0</v>
      </c>
      <c r="AC17" s="105">
        <f t="shared" si="13"/>
        <v>0</v>
      </c>
      <c r="AD17" s="105">
        <f t="shared" si="13"/>
        <v>0</v>
      </c>
      <c r="AE17" s="105">
        <f t="shared" si="13"/>
        <v>0</v>
      </c>
      <c r="AF17" s="105">
        <f t="shared" si="13"/>
        <v>0</v>
      </c>
      <c r="AG17" s="105"/>
      <c r="AH17" s="7">
        <f t="shared" ref="AH17:AV17" si="14">SUM(AH8:AH15)</f>
        <v>0</v>
      </c>
      <c r="AI17" s="105">
        <f t="shared" si="14"/>
        <v>0</v>
      </c>
      <c r="AJ17" s="105">
        <f t="shared" si="14"/>
        <v>0</v>
      </c>
      <c r="AK17" s="105">
        <f t="shared" si="14"/>
        <v>0</v>
      </c>
      <c r="AL17" s="105">
        <f t="shared" si="14"/>
        <v>0</v>
      </c>
      <c r="AM17" s="105">
        <f t="shared" si="14"/>
        <v>0</v>
      </c>
      <c r="AN17" s="105">
        <f t="shared" si="14"/>
        <v>0</v>
      </c>
      <c r="AO17" s="105">
        <f t="shared" si="14"/>
        <v>0</v>
      </c>
      <c r="AP17" s="7">
        <f t="shared" si="14"/>
        <v>0</v>
      </c>
      <c r="AQ17" s="105">
        <f t="shared" si="14"/>
        <v>0</v>
      </c>
      <c r="AR17" s="105">
        <f t="shared" si="14"/>
        <v>0</v>
      </c>
      <c r="AS17" s="105">
        <f t="shared" si="14"/>
        <v>0</v>
      </c>
      <c r="AT17" s="105">
        <f t="shared" si="14"/>
        <v>0</v>
      </c>
      <c r="AU17" s="105">
        <f t="shared" si="14"/>
        <v>0</v>
      </c>
      <c r="AV17" s="105">
        <f t="shared" si="14"/>
        <v>0</v>
      </c>
      <c r="AW17" s="105"/>
    </row>
    <row r="18" spans="1:49" s="106" customFormat="1" ht="21.75" customHeight="1">
      <c r="A18" s="329" t="s">
        <v>37</v>
      </c>
      <c r="B18" s="329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329"/>
      <c r="AR18" s="329"/>
      <c r="AS18" s="329"/>
      <c r="AT18" s="329"/>
      <c r="AU18" s="329"/>
      <c r="AV18" s="329"/>
      <c r="AW18" s="329"/>
    </row>
    <row r="19" spans="1:49" s="36" customFormat="1" ht="20.25" customHeight="1">
      <c r="A19" s="19">
        <f>A15+1</f>
        <v>10</v>
      </c>
      <c r="B19" s="107" t="s">
        <v>38</v>
      </c>
      <c r="C19" s="108">
        <f t="shared" ref="C19:C28" si="15">J19+Q19+X19+AF19+AN19+AV19</f>
        <v>3</v>
      </c>
      <c r="D19" s="22">
        <f t="shared" ref="D19:D28" si="16">E19+L19+Z19+AH19+AP19+S19</f>
        <v>30</v>
      </c>
      <c r="E19" s="28">
        <f t="shared" ref="E19:E28" si="17">SUM(F19:I19)</f>
        <v>30</v>
      </c>
      <c r="F19" s="51"/>
      <c r="G19" s="52">
        <v>30</v>
      </c>
      <c r="H19" s="52"/>
      <c r="I19" s="48"/>
      <c r="J19" s="54">
        <v>3</v>
      </c>
      <c r="K19" s="109" t="s">
        <v>23</v>
      </c>
      <c r="L19" s="34"/>
      <c r="M19" s="51"/>
      <c r="N19" s="52"/>
      <c r="O19" s="47"/>
      <c r="P19" s="48"/>
      <c r="Q19" s="110"/>
      <c r="R19" s="110"/>
      <c r="S19" s="28">
        <f t="shared" ref="S19:S28" si="18">SUM(T19:W19)</f>
        <v>0</v>
      </c>
      <c r="T19" s="51"/>
      <c r="U19" s="52"/>
      <c r="V19" s="47"/>
      <c r="W19" s="48"/>
      <c r="X19" s="110"/>
      <c r="Y19" s="110"/>
      <c r="Z19" s="34">
        <f>SUM(AA19:AE19)</f>
        <v>0</v>
      </c>
      <c r="AA19" s="51"/>
      <c r="AB19" s="52"/>
      <c r="AC19" s="52"/>
      <c r="AD19" s="52"/>
      <c r="AE19" s="53"/>
      <c r="AF19" s="54"/>
      <c r="AG19" s="54"/>
      <c r="AH19" s="34">
        <f t="shared" ref="AH19:AH28" si="19">SUM(AI19:AM19)</f>
        <v>0</v>
      </c>
      <c r="AI19" s="51"/>
      <c r="AJ19" s="52"/>
      <c r="AK19" s="52"/>
      <c r="AL19" s="52"/>
      <c r="AM19" s="53"/>
      <c r="AN19" s="54"/>
      <c r="AO19" s="54"/>
      <c r="AP19" s="34">
        <f t="shared" ref="AP19:AP28" si="20">SUM(AQ19:AU19)</f>
        <v>0</v>
      </c>
      <c r="AQ19" s="51"/>
      <c r="AR19" s="52"/>
      <c r="AS19" s="52"/>
      <c r="AT19" s="52"/>
      <c r="AU19" s="53"/>
      <c r="AV19" s="54"/>
      <c r="AW19" s="54"/>
    </row>
    <row r="20" spans="1:49" s="36" customFormat="1" ht="20.25" customHeight="1">
      <c r="A20" s="19">
        <f t="shared" ref="A20:A28" si="21">A19+1</f>
        <v>11</v>
      </c>
      <c r="B20" s="107" t="s">
        <v>39</v>
      </c>
      <c r="C20" s="108">
        <f t="shared" si="15"/>
        <v>5</v>
      </c>
      <c r="D20" s="22">
        <f t="shared" si="16"/>
        <v>60</v>
      </c>
      <c r="E20" s="111">
        <f t="shared" si="17"/>
        <v>60</v>
      </c>
      <c r="F20" s="64">
        <v>30</v>
      </c>
      <c r="G20" s="62">
        <v>30</v>
      </c>
      <c r="H20" s="62"/>
      <c r="I20" s="63"/>
      <c r="J20" s="81">
        <v>5</v>
      </c>
      <c r="K20" s="82" t="s">
        <v>24</v>
      </c>
      <c r="L20" s="74"/>
      <c r="M20" s="64"/>
      <c r="N20" s="62"/>
      <c r="O20" s="62"/>
      <c r="P20" s="63"/>
      <c r="Q20" s="81"/>
      <c r="R20" s="81"/>
      <c r="S20" s="111">
        <f t="shared" si="18"/>
        <v>0</v>
      </c>
      <c r="T20" s="64"/>
      <c r="U20" s="62"/>
      <c r="V20" s="62"/>
      <c r="W20" s="63"/>
      <c r="X20" s="81"/>
      <c r="Y20" s="81"/>
      <c r="Z20" s="74">
        <f>SUM(AA20:AE20)</f>
        <v>0</v>
      </c>
      <c r="AA20" s="71"/>
      <c r="AB20" s="72"/>
      <c r="AC20" s="72"/>
      <c r="AD20" s="72"/>
      <c r="AE20" s="73"/>
      <c r="AF20" s="112"/>
      <c r="AG20" s="113"/>
      <c r="AH20" s="74">
        <f t="shared" si="19"/>
        <v>0</v>
      </c>
      <c r="AI20" s="71"/>
      <c r="AJ20" s="72"/>
      <c r="AK20" s="72"/>
      <c r="AL20" s="72"/>
      <c r="AM20" s="73"/>
      <c r="AN20" s="112"/>
      <c r="AO20" s="113"/>
      <c r="AP20" s="74">
        <f t="shared" si="20"/>
        <v>0</v>
      </c>
      <c r="AQ20" s="71"/>
      <c r="AR20" s="72"/>
      <c r="AS20" s="72"/>
      <c r="AT20" s="72"/>
      <c r="AU20" s="73"/>
      <c r="AV20" s="112"/>
      <c r="AW20" s="113"/>
    </row>
    <row r="21" spans="1:49" s="36" customFormat="1" ht="20.25" customHeight="1">
      <c r="A21" s="19">
        <f t="shared" si="21"/>
        <v>12</v>
      </c>
      <c r="B21" s="114" t="s">
        <v>40</v>
      </c>
      <c r="C21" s="108">
        <f t="shared" si="15"/>
        <v>3</v>
      </c>
      <c r="D21" s="22">
        <f t="shared" si="16"/>
        <v>45</v>
      </c>
      <c r="E21" s="111">
        <f t="shared" si="17"/>
        <v>0</v>
      </c>
      <c r="F21" s="66"/>
      <c r="G21" s="67"/>
      <c r="H21" s="67"/>
      <c r="I21" s="68"/>
      <c r="J21" s="79"/>
      <c r="K21" s="82"/>
      <c r="L21" s="74">
        <f>SUM(M21:P21)</f>
        <v>45</v>
      </c>
      <c r="M21" s="64">
        <v>15</v>
      </c>
      <c r="N21" s="62">
        <v>30</v>
      </c>
      <c r="O21" s="67"/>
      <c r="P21" s="68"/>
      <c r="Q21" s="79">
        <v>3</v>
      </c>
      <c r="R21" s="82" t="s">
        <v>23</v>
      </c>
      <c r="S21" s="111">
        <f t="shared" si="18"/>
        <v>0</v>
      </c>
      <c r="T21" s="64"/>
      <c r="U21" s="62"/>
      <c r="V21" s="67"/>
      <c r="W21" s="68"/>
      <c r="X21" s="79"/>
      <c r="Y21" s="69"/>
      <c r="Z21" s="74">
        <f>SUM(AA21:AE21)</f>
        <v>0</v>
      </c>
      <c r="AA21" s="71"/>
      <c r="AB21" s="72"/>
      <c r="AC21" s="72"/>
      <c r="AD21" s="72"/>
      <c r="AE21" s="73"/>
      <c r="AF21" s="112"/>
      <c r="AG21" s="113"/>
      <c r="AH21" s="74">
        <f t="shared" si="19"/>
        <v>0</v>
      </c>
      <c r="AI21" s="71"/>
      <c r="AJ21" s="72"/>
      <c r="AK21" s="72"/>
      <c r="AL21" s="72"/>
      <c r="AM21" s="73"/>
      <c r="AN21" s="112"/>
      <c r="AO21" s="113"/>
      <c r="AP21" s="74">
        <f t="shared" si="20"/>
        <v>0</v>
      </c>
      <c r="AQ21" s="71"/>
      <c r="AR21" s="72"/>
      <c r="AS21" s="72"/>
      <c r="AT21" s="72"/>
      <c r="AU21" s="73"/>
      <c r="AV21" s="112"/>
      <c r="AW21" s="113"/>
    </row>
    <row r="22" spans="1:49" s="36" customFormat="1" ht="20.25" customHeight="1">
      <c r="A22" s="19">
        <f t="shared" si="21"/>
        <v>13</v>
      </c>
      <c r="B22" s="77" t="s">
        <v>41</v>
      </c>
      <c r="C22" s="108">
        <f t="shared" si="15"/>
        <v>5</v>
      </c>
      <c r="D22" s="22">
        <f t="shared" si="16"/>
        <v>60</v>
      </c>
      <c r="E22" s="111">
        <f t="shared" si="17"/>
        <v>60</v>
      </c>
      <c r="F22" s="66">
        <v>30</v>
      </c>
      <c r="G22" s="67">
        <v>30</v>
      </c>
      <c r="H22" s="67"/>
      <c r="I22" s="68"/>
      <c r="J22" s="79">
        <v>5</v>
      </c>
      <c r="K22" s="76" t="s">
        <v>24</v>
      </c>
      <c r="L22" s="74"/>
      <c r="M22" s="64"/>
      <c r="N22" s="62"/>
      <c r="O22" s="67"/>
      <c r="P22" s="68"/>
      <c r="Q22" s="79"/>
      <c r="R22" s="69"/>
      <c r="S22" s="111">
        <f t="shared" si="18"/>
        <v>0</v>
      </c>
      <c r="T22" s="64"/>
      <c r="U22" s="62"/>
      <c r="V22" s="67"/>
      <c r="W22" s="68"/>
      <c r="X22" s="79"/>
      <c r="Y22" s="69"/>
      <c r="Z22" s="74">
        <f>SUM(AA22:AE22)</f>
        <v>0</v>
      </c>
      <c r="AA22" s="71"/>
      <c r="AB22" s="72"/>
      <c r="AC22" s="72"/>
      <c r="AD22" s="72"/>
      <c r="AE22" s="73"/>
      <c r="AF22" s="112"/>
      <c r="AG22" s="113"/>
      <c r="AH22" s="74">
        <f t="shared" si="19"/>
        <v>0</v>
      </c>
      <c r="AI22" s="71"/>
      <c r="AJ22" s="72"/>
      <c r="AK22" s="72"/>
      <c r="AL22" s="72"/>
      <c r="AM22" s="73"/>
      <c r="AN22" s="112"/>
      <c r="AO22" s="113"/>
      <c r="AP22" s="74">
        <f t="shared" si="20"/>
        <v>0</v>
      </c>
      <c r="AQ22" s="71"/>
      <c r="AR22" s="72"/>
      <c r="AS22" s="72"/>
      <c r="AT22" s="72"/>
      <c r="AU22" s="73"/>
      <c r="AV22" s="112"/>
      <c r="AW22" s="113"/>
    </row>
    <row r="23" spans="1:49" s="36" customFormat="1" ht="20.25" customHeight="1">
      <c r="A23" s="19">
        <f t="shared" si="21"/>
        <v>14</v>
      </c>
      <c r="B23" s="114" t="s">
        <v>42</v>
      </c>
      <c r="C23" s="108">
        <f t="shared" si="15"/>
        <v>4</v>
      </c>
      <c r="D23" s="22">
        <f t="shared" si="16"/>
        <v>60</v>
      </c>
      <c r="E23" s="111">
        <f t="shared" si="17"/>
        <v>0</v>
      </c>
      <c r="F23" s="66"/>
      <c r="G23" s="67"/>
      <c r="H23" s="67"/>
      <c r="I23" s="68"/>
      <c r="J23" s="69"/>
      <c r="K23" s="76"/>
      <c r="L23" s="74">
        <f t="shared" ref="L23:L28" si="22">SUM(M23:P23)</f>
        <v>60</v>
      </c>
      <c r="M23" s="64">
        <v>30</v>
      </c>
      <c r="N23" s="62">
        <v>30</v>
      </c>
      <c r="O23" s="67"/>
      <c r="P23" s="68"/>
      <c r="Q23" s="79">
        <v>4</v>
      </c>
      <c r="R23" s="69" t="s">
        <v>24</v>
      </c>
      <c r="S23" s="111">
        <f t="shared" si="18"/>
        <v>0</v>
      </c>
      <c r="T23" s="64"/>
      <c r="U23" s="62"/>
      <c r="V23" s="67"/>
      <c r="W23" s="68"/>
      <c r="X23" s="79"/>
      <c r="Y23" s="69"/>
      <c r="Z23" s="74">
        <f>SUM(AA23:AE23)</f>
        <v>0</v>
      </c>
      <c r="AA23" s="71"/>
      <c r="AB23" s="72"/>
      <c r="AC23" s="72"/>
      <c r="AD23" s="72"/>
      <c r="AE23" s="73"/>
      <c r="AF23" s="115"/>
      <c r="AG23" s="113"/>
      <c r="AH23" s="74">
        <f t="shared" si="19"/>
        <v>0</v>
      </c>
      <c r="AI23" s="71"/>
      <c r="AJ23" s="72"/>
      <c r="AK23" s="72"/>
      <c r="AL23" s="72"/>
      <c r="AM23" s="73"/>
      <c r="AN23" s="115"/>
      <c r="AO23" s="113"/>
      <c r="AP23" s="74">
        <f t="shared" si="20"/>
        <v>0</v>
      </c>
      <c r="AQ23" s="71"/>
      <c r="AR23" s="72"/>
      <c r="AS23" s="72"/>
      <c r="AT23" s="72"/>
      <c r="AU23" s="73"/>
      <c r="AV23" s="115"/>
      <c r="AW23" s="113"/>
    </row>
    <row r="24" spans="1:49" s="36" customFormat="1" ht="20.25" customHeight="1">
      <c r="A24" s="19">
        <f t="shared" si="21"/>
        <v>15</v>
      </c>
      <c r="B24" s="107" t="s">
        <v>43</v>
      </c>
      <c r="C24" s="108">
        <f t="shared" si="15"/>
        <v>3</v>
      </c>
      <c r="D24" s="22">
        <f t="shared" si="16"/>
        <v>45</v>
      </c>
      <c r="E24" s="111">
        <f t="shared" si="17"/>
        <v>0</v>
      </c>
      <c r="F24" s="64"/>
      <c r="G24" s="62"/>
      <c r="H24" s="62"/>
      <c r="I24" s="63"/>
      <c r="J24" s="81"/>
      <c r="K24" s="82"/>
      <c r="L24" s="74">
        <f t="shared" si="22"/>
        <v>45</v>
      </c>
      <c r="M24" s="66">
        <v>15</v>
      </c>
      <c r="N24" s="67">
        <v>30</v>
      </c>
      <c r="O24" s="67"/>
      <c r="P24" s="68"/>
      <c r="Q24" s="81">
        <v>3</v>
      </c>
      <c r="R24" s="82" t="s">
        <v>23</v>
      </c>
      <c r="S24" s="111">
        <f t="shared" si="18"/>
        <v>0</v>
      </c>
      <c r="T24" s="64"/>
      <c r="U24" s="67"/>
      <c r="V24" s="67"/>
      <c r="W24" s="68"/>
      <c r="X24" s="81"/>
      <c r="Y24" s="76"/>
      <c r="Z24" s="74">
        <f>AA24+AB24+AC24+AD24+AE24</f>
        <v>0</v>
      </c>
      <c r="AA24" s="66"/>
      <c r="AB24" s="67"/>
      <c r="AC24" s="67"/>
      <c r="AD24" s="67"/>
      <c r="AE24" s="68"/>
      <c r="AF24" s="69"/>
      <c r="AG24" s="69"/>
      <c r="AH24" s="74">
        <f t="shared" si="19"/>
        <v>0</v>
      </c>
      <c r="AI24" s="66"/>
      <c r="AJ24" s="67"/>
      <c r="AK24" s="67"/>
      <c r="AL24" s="67"/>
      <c r="AM24" s="68"/>
      <c r="AN24" s="69"/>
      <c r="AO24" s="69"/>
      <c r="AP24" s="74">
        <f t="shared" si="20"/>
        <v>0</v>
      </c>
      <c r="AQ24" s="66"/>
      <c r="AR24" s="67"/>
      <c r="AS24" s="67"/>
      <c r="AT24" s="67"/>
      <c r="AU24" s="68"/>
      <c r="AV24" s="69"/>
      <c r="AW24" s="69"/>
    </row>
    <row r="25" spans="1:49" s="36" customFormat="1" ht="20.25" customHeight="1">
      <c r="A25" s="19">
        <f t="shared" si="21"/>
        <v>16</v>
      </c>
      <c r="B25" s="84" t="s">
        <v>44</v>
      </c>
      <c r="C25" s="108">
        <f t="shared" si="15"/>
        <v>5</v>
      </c>
      <c r="D25" s="22">
        <f t="shared" si="16"/>
        <v>60</v>
      </c>
      <c r="E25" s="111">
        <f t="shared" si="17"/>
        <v>0</v>
      </c>
      <c r="F25" s="66"/>
      <c r="G25" s="67"/>
      <c r="H25" s="67"/>
      <c r="I25" s="68"/>
      <c r="J25" s="69"/>
      <c r="K25" s="76"/>
      <c r="L25" s="74">
        <f t="shared" si="22"/>
        <v>0</v>
      </c>
      <c r="M25" s="66"/>
      <c r="N25" s="67"/>
      <c r="O25" s="67"/>
      <c r="P25" s="68"/>
      <c r="Q25" s="69"/>
      <c r="R25" s="76"/>
      <c r="S25" s="111">
        <f t="shared" si="18"/>
        <v>60</v>
      </c>
      <c r="T25" s="66">
        <v>30</v>
      </c>
      <c r="U25" s="67">
        <v>30</v>
      </c>
      <c r="V25" s="67"/>
      <c r="W25" s="68"/>
      <c r="X25" s="69">
        <v>5</v>
      </c>
      <c r="Y25" s="82" t="s">
        <v>24</v>
      </c>
      <c r="Z25" s="74">
        <f>SUM(AA25:AE25)</f>
        <v>0</v>
      </c>
      <c r="AA25" s="71"/>
      <c r="AB25" s="72"/>
      <c r="AC25" s="72"/>
      <c r="AD25" s="72"/>
      <c r="AE25" s="73"/>
      <c r="AF25" s="112"/>
      <c r="AG25" s="113"/>
      <c r="AH25" s="74">
        <f t="shared" si="19"/>
        <v>0</v>
      </c>
      <c r="AI25" s="71"/>
      <c r="AJ25" s="72"/>
      <c r="AK25" s="72"/>
      <c r="AL25" s="72"/>
      <c r="AM25" s="73"/>
      <c r="AN25" s="112"/>
      <c r="AO25" s="113"/>
      <c r="AP25" s="74">
        <f t="shared" si="20"/>
        <v>0</v>
      </c>
      <c r="AQ25" s="71"/>
      <c r="AR25" s="72"/>
      <c r="AS25" s="72"/>
      <c r="AT25" s="72"/>
      <c r="AU25" s="73"/>
      <c r="AV25" s="112"/>
      <c r="AW25" s="113"/>
    </row>
    <row r="26" spans="1:49" s="36" customFormat="1" ht="20.25" customHeight="1">
      <c r="A26" s="19">
        <f t="shared" si="21"/>
        <v>17</v>
      </c>
      <c r="B26" s="107" t="s">
        <v>45</v>
      </c>
      <c r="C26" s="108">
        <f t="shared" si="15"/>
        <v>2</v>
      </c>
      <c r="D26" s="22">
        <f t="shared" si="16"/>
        <v>30</v>
      </c>
      <c r="E26" s="111">
        <f t="shared" si="17"/>
        <v>0</v>
      </c>
      <c r="F26" s="64"/>
      <c r="G26" s="62"/>
      <c r="H26" s="62"/>
      <c r="I26" s="63"/>
      <c r="J26" s="81"/>
      <c r="K26" s="82"/>
      <c r="L26" s="74">
        <f t="shared" si="22"/>
        <v>0</v>
      </c>
      <c r="M26" s="64"/>
      <c r="N26" s="67"/>
      <c r="O26" s="67"/>
      <c r="P26" s="68"/>
      <c r="Q26" s="79"/>
      <c r="R26" s="69"/>
      <c r="S26" s="111">
        <f t="shared" si="18"/>
        <v>0</v>
      </c>
      <c r="T26" s="66"/>
      <c r="U26" s="67"/>
      <c r="V26" s="67"/>
      <c r="W26" s="68"/>
      <c r="X26" s="69"/>
      <c r="Y26" s="76"/>
      <c r="Z26" s="74">
        <f>AA26+AB26+AC26+AD26+AE26</f>
        <v>30</v>
      </c>
      <c r="AA26" s="71">
        <v>15</v>
      </c>
      <c r="AB26" s="72">
        <v>15</v>
      </c>
      <c r="AC26" s="72"/>
      <c r="AD26" s="72"/>
      <c r="AE26" s="73"/>
      <c r="AF26" s="112">
        <v>2</v>
      </c>
      <c r="AG26" s="113" t="s">
        <v>24</v>
      </c>
      <c r="AH26" s="74">
        <f t="shared" si="19"/>
        <v>0</v>
      </c>
      <c r="AI26" s="71"/>
      <c r="AJ26" s="72"/>
      <c r="AK26" s="72"/>
      <c r="AL26" s="72"/>
      <c r="AM26" s="73"/>
      <c r="AN26" s="112"/>
      <c r="AO26" s="113"/>
      <c r="AP26" s="74">
        <f t="shared" si="20"/>
        <v>0</v>
      </c>
      <c r="AQ26" s="71"/>
      <c r="AR26" s="72"/>
      <c r="AS26" s="72"/>
      <c r="AT26" s="72"/>
      <c r="AU26" s="73"/>
      <c r="AV26" s="112"/>
      <c r="AW26" s="113"/>
    </row>
    <row r="27" spans="1:49" s="36" customFormat="1" ht="20.25" customHeight="1">
      <c r="A27" s="19">
        <f t="shared" si="21"/>
        <v>18</v>
      </c>
      <c r="B27" s="114" t="s">
        <v>46</v>
      </c>
      <c r="C27" s="108">
        <f t="shared" si="15"/>
        <v>2</v>
      </c>
      <c r="D27" s="22">
        <f t="shared" si="16"/>
        <v>30</v>
      </c>
      <c r="E27" s="111">
        <f t="shared" si="17"/>
        <v>0</v>
      </c>
      <c r="F27" s="66"/>
      <c r="G27" s="67"/>
      <c r="H27" s="67"/>
      <c r="I27" s="68"/>
      <c r="J27" s="69"/>
      <c r="K27" s="76"/>
      <c r="L27" s="74">
        <f t="shared" si="22"/>
        <v>0</v>
      </c>
      <c r="M27" s="66"/>
      <c r="N27" s="67"/>
      <c r="O27" s="67"/>
      <c r="P27" s="68"/>
      <c r="Q27" s="79"/>
      <c r="R27" s="69"/>
      <c r="S27" s="111">
        <f t="shared" si="18"/>
        <v>0</v>
      </c>
      <c r="T27" s="66"/>
      <c r="U27" s="67"/>
      <c r="V27" s="67"/>
      <c r="W27" s="68"/>
      <c r="X27" s="69"/>
      <c r="Y27" s="76"/>
      <c r="Z27" s="74">
        <f>SUM(AA27:AE27)</f>
        <v>30</v>
      </c>
      <c r="AA27" s="71"/>
      <c r="AB27" s="72">
        <v>30</v>
      </c>
      <c r="AC27" s="72"/>
      <c r="AD27" s="72"/>
      <c r="AE27" s="73"/>
      <c r="AF27" s="116">
        <v>2</v>
      </c>
      <c r="AG27" s="82" t="s">
        <v>23</v>
      </c>
      <c r="AH27" s="74">
        <f t="shared" si="19"/>
        <v>0</v>
      </c>
      <c r="AI27" s="71"/>
      <c r="AJ27" s="72"/>
      <c r="AK27" s="72"/>
      <c r="AL27" s="72"/>
      <c r="AM27" s="73"/>
      <c r="AN27" s="115"/>
      <c r="AO27" s="113"/>
      <c r="AP27" s="74">
        <f t="shared" si="20"/>
        <v>0</v>
      </c>
      <c r="AQ27" s="71"/>
      <c r="AR27" s="72"/>
      <c r="AS27" s="72"/>
      <c r="AT27" s="72"/>
      <c r="AU27" s="73"/>
      <c r="AV27" s="115"/>
      <c r="AW27" s="113"/>
    </row>
    <row r="28" spans="1:49" s="36" customFormat="1" ht="20.25" customHeight="1">
      <c r="A28" s="117">
        <f t="shared" si="21"/>
        <v>19</v>
      </c>
      <c r="B28" s="20" t="s">
        <v>47</v>
      </c>
      <c r="C28" s="118">
        <f t="shared" si="15"/>
        <v>2</v>
      </c>
      <c r="D28" s="87">
        <f t="shared" si="16"/>
        <v>30</v>
      </c>
      <c r="E28" s="119">
        <f t="shared" si="17"/>
        <v>0</v>
      </c>
      <c r="F28" s="120"/>
      <c r="G28" s="121"/>
      <c r="H28" s="121"/>
      <c r="I28" s="122"/>
      <c r="J28" s="123"/>
      <c r="K28" s="124"/>
      <c r="L28" s="125">
        <f t="shared" si="22"/>
        <v>30</v>
      </c>
      <c r="M28" s="120"/>
      <c r="N28" s="121">
        <v>30</v>
      </c>
      <c r="O28" s="121"/>
      <c r="P28" s="122"/>
      <c r="Q28" s="123">
        <v>2</v>
      </c>
      <c r="R28" s="126" t="s">
        <v>23</v>
      </c>
      <c r="S28" s="119">
        <f t="shared" si="18"/>
        <v>0</v>
      </c>
      <c r="T28" s="127"/>
      <c r="U28" s="128"/>
      <c r="V28" s="128"/>
      <c r="W28" s="129"/>
      <c r="X28" s="130"/>
      <c r="Y28" s="130"/>
      <c r="Z28" s="125">
        <f>SUM(AA28:AE28)</f>
        <v>0</v>
      </c>
      <c r="AA28" s="120"/>
      <c r="AB28" s="121"/>
      <c r="AC28" s="121"/>
      <c r="AD28" s="121"/>
      <c r="AE28" s="122"/>
      <c r="AF28" s="123"/>
      <c r="AG28" s="123"/>
      <c r="AH28" s="125">
        <f t="shared" si="19"/>
        <v>0</v>
      </c>
      <c r="AI28" s="120"/>
      <c r="AJ28" s="121"/>
      <c r="AK28" s="121"/>
      <c r="AL28" s="121"/>
      <c r="AM28" s="122"/>
      <c r="AN28" s="123"/>
      <c r="AO28" s="123"/>
      <c r="AP28" s="125">
        <f t="shared" si="20"/>
        <v>0</v>
      </c>
      <c r="AQ28" s="120"/>
      <c r="AR28" s="121"/>
      <c r="AS28" s="121"/>
      <c r="AT28" s="121"/>
      <c r="AU28" s="122"/>
      <c r="AV28" s="95"/>
      <c r="AW28" s="95"/>
    </row>
    <row r="29" spans="1:49" s="36" customFormat="1" ht="20.25" customHeight="1">
      <c r="A29" s="332" t="s">
        <v>25</v>
      </c>
      <c r="B29" s="332"/>
      <c r="C29" s="131">
        <f t="shared" ref="C29:H29" si="23">SUM(C19:C28)</f>
        <v>34</v>
      </c>
      <c r="D29" s="132">
        <f t="shared" si="23"/>
        <v>450</v>
      </c>
      <c r="E29" s="133">
        <f t="shared" si="23"/>
        <v>150</v>
      </c>
      <c r="F29" s="134">
        <f t="shared" si="23"/>
        <v>60</v>
      </c>
      <c r="G29" s="134">
        <f t="shared" si="23"/>
        <v>90</v>
      </c>
      <c r="H29" s="134">
        <f t="shared" si="23"/>
        <v>0</v>
      </c>
      <c r="I29" s="134"/>
      <c r="J29" s="134">
        <f>SUM(J19:J28)</f>
        <v>13</v>
      </c>
      <c r="K29" s="135"/>
      <c r="L29" s="133">
        <f t="shared" ref="L29:Q29" si="24">SUM(L19:L28)</f>
        <v>180</v>
      </c>
      <c r="M29" s="134">
        <f t="shared" si="24"/>
        <v>60</v>
      </c>
      <c r="N29" s="134">
        <f t="shared" si="24"/>
        <v>120</v>
      </c>
      <c r="O29" s="134">
        <f t="shared" si="24"/>
        <v>0</v>
      </c>
      <c r="P29" s="134">
        <f t="shared" si="24"/>
        <v>0</v>
      </c>
      <c r="Q29" s="134">
        <f t="shared" si="24"/>
        <v>12</v>
      </c>
      <c r="R29" s="135"/>
      <c r="S29" s="133">
        <f t="shared" ref="S29:X29" si="25">SUM(S19:S28)</f>
        <v>60</v>
      </c>
      <c r="T29" s="134">
        <f t="shared" si="25"/>
        <v>30</v>
      </c>
      <c r="U29" s="134">
        <f t="shared" si="25"/>
        <v>30</v>
      </c>
      <c r="V29" s="134">
        <f t="shared" si="25"/>
        <v>0</v>
      </c>
      <c r="W29" s="134">
        <f t="shared" si="25"/>
        <v>0</v>
      </c>
      <c r="X29" s="134">
        <f t="shared" si="25"/>
        <v>5</v>
      </c>
      <c r="Y29" s="135"/>
      <c r="Z29" s="133">
        <f t="shared" ref="Z29:AF29" si="26">SUM(Z19:Z28)</f>
        <v>60</v>
      </c>
      <c r="AA29" s="134">
        <f t="shared" si="26"/>
        <v>15</v>
      </c>
      <c r="AB29" s="134">
        <f t="shared" si="26"/>
        <v>45</v>
      </c>
      <c r="AC29" s="134">
        <f t="shared" si="26"/>
        <v>0</v>
      </c>
      <c r="AD29" s="134">
        <f t="shared" si="26"/>
        <v>0</v>
      </c>
      <c r="AE29" s="134">
        <f t="shared" si="26"/>
        <v>0</v>
      </c>
      <c r="AF29" s="134">
        <f t="shared" si="26"/>
        <v>4</v>
      </c>
      <c r="AG29" s="135"/>
      <c r="AH29" s="133">
        <f>SUM(AH19:AH27)</f>
        <v>0</v>
      </c>
      <c r="AI29" s="135">
        <f t="shared" ref="AI29:AN29" si="27">SUM(AI19:AI28)</f>
        <v>0</v>
      </c>
      <c r="AJ29" s="135">
        <f t="shared" si="27"/>
        <v>0</v>
      </c>
      <c r="AK29" s="135">
        <f t="shared" si="27"/>
        <v>0</v>
      </c>
      <c r="AL29" s="135">
        <f t="shared" si="27"/>
        <v>0</v>
      </c>
      <c r="AM29" s="135">
        <f t="shared" si="27"/>
        <v>0</v>
      </c>
      <c r="AN29" s="135">
        <f t="shared" si="27"/>
        <v>0</v>
      </c>
      <c r="AO29" s="132"/>
      <c r="AP29" s="135">
        <f t="shared" ref="AP29:AV29" si="28">SUM(AP19:AP28)</f>
        <v>0</v>
      </c>
      <c r="AQ29" s="135">
        <f t="shared" si="28"/>
        <v>0</v>
      </c>
      <c r="AR29" s="135">
        <f t="shared" si="28"/>
        <v>0</v>
      </c>
      <c r="AS29" s="135">
        <f t="shared" si="28"/>
        <v>0</v>
      </c>
      <c r="AT29" s="135">
        <f t="shared" si="28"/>
        <v>0</v>
      </c>
      <c r="AU29" s="135">
        <f t="shared" si="28"/>
        <v>0</v>
      </c>
      <c r="AV29" s="135">
        <f t="shared" si="28"/>
        <v>0</v>
      </c>
      <c r="AW29" s="104"/>
    </row>
    <row r="30" spans="1:49" s="106" customFormat="1" ht="20.25" customHeight="1">
      <c r="A30" s="329" t="s">
        <v>48</v>
      </c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329"/>
      <c r="AJ30" s="329"/>
      <c r="AK30" s="329"/>
      <c r="AL30" s="329"/>
      <c r="AM30" s="329"/>
      <c r="AN30" s="329"/>
      <c r="AO30" s="329"/>
      <c r="AP30" s="329"/>
      <c r="AQ30" s="329"/>
      <c r="AR30" s="329"/>
      <c r="AS30" s="329"/>
      <c r="AT30" s="329"/>
      <c r="AU30" s="329"/>
      <c r="AV30" s="329"/>
      <c r="AW30" s="329"/>
    </row>
    <row r="31" spans="1:49" s="36" customFormat="1" ht="20.25" customHeight="1">
      <c r="A31" s="19">
        <f>A28+1</f>
        <v>20</v>
      </c>
      <c r="B31" s="136" t="s">
        <v>49</v>
      </c>
      <c r="C31" s="21">
        <f t="shared" ref="C31:C42" si="29">J31+Q31+X31+AF31+AN31+AV31</f>
        <v>3</v>
      </c>
      <c r="D31" s="22">
        <f t="shared" ref="D31:D42" si="30">E31+L31+S31+Z31+AH31+AP31</f>
        <v>30</v>
      </c>
      <c r="E31" s="28"/>
      <c r="F31" s="49"/>
      <c r="G31" s="47"/>
      <c r="H31" s="47"/>
      <c r="I31" s="48"/>
      <c r="J31" s="110"/>
      <c r="K31" s="109"/>
      <c r="L31" s="34">
        <f>M31+N31+O31+P31</f>
        <v>0</v>
      </c>
      <c r="M31" s="51"/>
      <c r="N31" s="52"/>
      <c r="O31" s="52"/>
      <c r="P31" s="53"/>
      <c r="Q31" s="54"/>
      <c r="R31" s="60"/>
      <c r="S31" s="28">
        <f t="shared" ref="S31:S42" si="31">SUM(T31:W31)</f>
        <v>30</v>
      </c>
      <c r="T31" s="49">
        <v>15</v>
      </c>
      <c r="U31" s="47">
        <v>15</v>
      </c>
      <c r="V31" s="47"/>
      <c r="W31" s="48"/>
      <c r="X31" s="110">
        <v>3</v>
      </c>
      <c r="Y31" s="109" t="s">
        <v>24</v>
      </c>
      <c r="Z31" s="34">
        <f t="shared" ref="Z31:Z42" si="32">SUM(AA31:AE31)</f>
        <v>0</v>
      </c>
      <c r="AA31" s="56"/>
      <c r="AB31" s="57"/>
      <c r="AC31" s="57"/>
      <c r="AD31" s="57"/>
      <c r="AE31" s="58"/>
      <c r="AF31" s="137"/>
      <c r="AG31" s="138"/>
      <c r="AH31" s="34">
        <f t="shared" ref="AH31:AH42" si="33">SUM(AI31:AM31)</f>
        <v>0</v>
      </c>
      <c r="AI31" s="56"/>
      <c r="AJ31" s="57"/>
      <c r="AK31" s="57"/>
      <c r="AL31" s="57"/>
      <c r="AM31" s="58"/>
      <c r="AN31" s="137"/>
      <c r="AO31" s="138"/>
      <c r="AP31" s="34">
        <f t="shared" ref="AP31:AP42" si="34">SUM(AQ31:AU31)</f>
        <v>0</v>
      </c>
      <c r="AQ31" s="56"/>
      <c r="AR31" s="57"/>
      <c r="AS31" s="57"/>
      <c r="AT31" s="57"/>
      <c r="AU31" s="58"/>
      <c r="AV31" s="137"/>
      <c r="AW31" s="138"/>
    </row>
    <row r="32" spans="1:49" s="36" customFormat="1" ht="20.25" customHeight="1">
      <c r="A32" s="19">
        <f t="shared" ref="A32:A42" si="35">A31+1</f>
        <v>21</v>
      </c>
      <c r="B32" s="107" t="s">
        <v>50</v>
      </c>
      <c r="C32" s="21">
        <f t="shared" si="29"/>
        <v>3</v>
      </c>
      <c r="D32" s="22">
        <f t="shared" si="30"/>
        <v>30</v>
      </c>
      <c r="E32" s="111"/>
      <c r="F32" s="64"/>
      <c r="G32" s="62"/>
      <c r="H32" s="62"/>
      <c r="I32" s="63"/>
      <c r="J32" s="81"/>
      <c r="K32" s="82"/>
      <c r="L32" s="74"/>
      <c r="M32" s="66"/>
      <c r="N32" s="67"/>
      <c r="O32" s="67"/>
      <c r="P32" s="68"/>
      <c r="Q32" s="69"/>
      <c r="R32" s="76"/>
      <c r="S32" s="111">
        <f t="shared" si="31"/>
        <v>30</v>
      </c>
      <c r="T32" s="64">
        <v>15</v>
      </c>
      <c r="U32" s="62">
        <v>15</v>
      </c>
      <c r="V32" s="62"/>
      <c r="W32" s="63"/>
      <c r="X32" s="81">
        <v>3</v>
      </c>
      <c r="Y32" s="82" t="s">
        <v>23</v>
      </c>
      <c r="Z32" s="74">
        <f t="shared" si="32"/>
        <v>0</v>
      </c>
      <c r="AA32" s="71"/>
      <c r="AB32" s="72"/>
      <c r="AC32" s="72"/>
      <c r="AD32" s="72"/>
      <c r="AE32" s="73"/>
      <c r="AF32" s="112"/>
      <c r="AG32" s="113"/>
      <c r="AH32" s="74">
        <f t="shared" si="33"/>
        <v>0</v>
      </c>
      <c r="AI32" s="71"/>
      <c r="AJ32" s="72"/>
      <c r="AK32" s="72"/>
      <c r="AL32" s="72"/>
      <c r="AM32" s="73"/>
      <c r="AN32" s="115"/>
      <c r="AO32" s="113"/>
      <c r="AP32" s="74">
        <f t="shared" si="34"/>
        <v>0</v>
      </c>
      <c r="AQ32" s="71"/>
      <c r="AR32" s="72"/>
      <c r="AS32" s="72"/>
      <c r="AT32" s="72"/>
      <c r="AU32" s="73"/>
      <c r="AV32" s="115"/>
      <c r="AW32" s="113"/>
    </row>
    <row r="33" spans="1:49" s="36" customFormat="1" ht="20.25" customHeight="1">
      <c r="A33" s="19">
        <f t="shared" si="35"/>
        <v>22</v>
      </c>
      <c r="B33" s="139" t="s">
        <v>51</v>
      </c>
      <c r="C33" s="21">
        <f t="shared" si="29"/>
        <v>3</v>
      </c>
      <c r="D33" s="22">
        <f t="shared" si="30"/>
        <v>30</v>
      </c>
      <c r="E33" s="111"/>
      <c r="F33" s="64"/>
      <c r="G33" s="62"/>
      <c r="H33" s="62"/>
      <c r="I33" s="63"/>
      <c r="J33" s="81"/>
      <c r="K33" s="82"/>
      <c r="L33" s="74"/>
      <c r="M33" s="66"/>
      <c r="N33" s="67"/>
      <c r="O33" s="67"/>
      <c r="P33" s="68"/>
      <c r="Q33" s="69"/>
      <c r="R33" s="76"/>
      <c r="S33" s="111">
        <f t="shared" si="31"/>
        <v>30</v>
      </c>
      <c r="T33" s="64"/>
      <c r="U33" s="62">
        <v>30</v>
      </c>
      <c r="V33" s="62"/>
      <c r="W33" s="63"/>
      <c r="X33" s="81">
        <v>3</v>
      </c>
      <c r="Y33" s="82" t="s">
        <v>23</v>
      </c>
      <c r="Z33" s="74">
        <f t="shared" si="32"/>
        <v>0</v>
      </c>
      <c r="AA33" s="71"/>
      <c r="AB33" s="72"/>
      <c r="AC33" s="72"/>
      <c r="AD33" s="72"/>
      <c r="AE33" s="73"/>
      <c r="AF33" s="112"/>
      <c r="AG33" s="113"/>
      <c r="AH33" s="74">
        <f t="shared" si="33"/>
        <v>0</v>
      </c>
      <c r="AI33" s="71"/>
      <c r="AJ33" s="72"/>
      <c r="AK33" s="72"/>
      <c r="AL33" s="72"/>
      <c r="AM33" s="73"/>
      <c r="AN33" s="115"/>
      <c r="AO33" s="113"/>
      <c r="AP33" s="74">
        <f t="shared" si="34"/>
        <v>0</v>
      </c>
      <c r="AQ33" s="71"/>
      <c r="AR33" s="72"/>
      <c r="AS33" s="72"/>
      <c r="AT33" s="72"/>
      <c r="AU33" s="73"/>
      <c r="AV33" s="115"/>
      <c r="AW33" s="113"/>
    </row>
    <row r="34" spans="1:49" s="36" customFormat="1" ht="20.25" customHeight="1">
      <c r="A34" s="19">
        <f t="shared" si="35"/>
        <v>23</v>
      </c>
      <c r="B34" s="114" t="s">
        <v>52</v>
      </c>
      <c r="C34" s="21">
        <f t="shared" si="29"/>
        <v>2</v>
      </c>
      <c r="D34" s="22">
        <f t="shared" si="30"/>
        <v>30</v>
      </c>
      <c r="E34" s="111"/>
      <c r="F34" s="64"/>
      <c r="G34" s="62"/>
      <c r="H34" s="62"/>
      <c r="I34" s="63"/>
      <c r="J34" s="81"/>
      <c r="K34" s="82"/>
      <c r="L34" s="74"/>
      <c r="M34" s="66"/>
      <c r="N34" s="67"/>
      <c r="O34" s="67"/>
      <c r="P34" s="68"/>
      <c r="Q34" s="69"/>
      <c r="R34" s="76"/>
      <c r="S34" s="111">
        <f t="shared" si="31"/>
        <v>0</v>
      </c>
      <c r="T34" s="64"/>
      <c r="U34" s="62"/>
      <c r="V34" s="62"/>
      <c r="W34" s="63"/>
      <c r="X34" s="81"/>
      <c r="Y34" s="82"/>
      <c r="Z34" s="74">
        <f t="shared" si="32"/>
        <v>30</v>
      </c>
      <c r="AA34" s="71">
        <v>15</v>
      </c>
      <c r="AB34" s="72">
        <v>15</v>
      </c>
      <c r="AC34" s="72"/>
      <c r="AD34" s="72"/>
      <c r="AE34" s="73"/>
      <c r="AF34" s="112">
        <v>2</v>
      </c>
      <c r="AG34" s="82" t="s">
        <v>23</v>
      </c>
      <c r="AH34" s="74">
        <f t="shared" si="33"/>
        <v>0</v>
      </c>
      <c r="AI34" s="71"/>
      <c r="AJ34" s="72"/>
      <c r="AK34" s="72"/>
      <c r="AL34" s="72"/>
      <c r="AM34" s="73"/>
      <c r="AN34" s="112"/>
      <c r="AO34" s="113"/>
      <c r="AP34" s="74">
        <f t="shared" si="34"/>
        <v>0</v>
      </c>
      <c r="AQ34" s="71"/>
      <c r="AR34" s="72"/>
      <c r="AS34" s="72"/>
      <c r="AT34" s="72"/>
      <c r="AU34" s="73"/>
      <c r="AV34" s="115"/>
      <c r="AW34" s="113"/>
    </row>
    <row r="35" spans="1:49" s="36" customFormat="1" ht="20.25" customHeight="1">
      <c r="A35" s="19">
        <f t="shared" si="35"/>
        <v>24</v>
      </c>
      <c r="B35" s="114" t="s">
        <v>53</v>
      </c>
      <c r="C35" s="21">
        <f t="shared" si="29"/>
        <v>2</v>
      </c>
      <c r="D35" s="22">
        <f t="shared" si="30"/>
        <v>30</v>
      </c>
      <c r="E35" s="111"/>
      <c r="F35" s="64"/>
      <c r="G35" s="62"/>
      <c r="H35" s="62"/>
      <c r="I35" s="63"/>
      <c r="J35" s="81"/>
      <c r="K35" s="82"/>
      <c r="L35" s="74"/>
      <c r="M35" s="66"/>
      <c r="N35" s="67"/>
      <c r="O35" s="67"/>
      <c r="P35" s="68"/>
      <c r="Q35" s="69"/>
      <c r="R35" s="76"/>
      <c r="S35" s="111">
        <f t="shared" si="31"/>
        <v>0</v>
      </c>
      <c r="T35" s="64"/>
      <c r="U35" s="62"/>
      <c r="V35" s="62"/>
      <c r="W35" s="63"/>
      <c r="X35" s="81"/>
      <c r="Y35" s="82"/>
      <c r="Z35" s="74">
        <f t="shared" si="32"/>
        <v>30</v>
      </c>
      <c r="AA35" s="71"/>
      <c r="AB35" s="72">
        <v>30</v>
      </c>
      <c r="AC35" s="72"/>
      <c r="AD35" s="72"/>
      <c r="AE35" s="73"/>
      <c r="AF35" s="112">
        <v>2</v>
      </c>
      <c r="AG35" s="82" t="s">
        <v>23</v>
      </c>
      <c r="AH35" s="74">
        <f t="shared" si="33"/>
        <v>0</v>
      </c>
      <c r="AI35" s="71"/>
      <c r="AJ35" s="72"/>
      <c r="AK35" s="72"/>
      <c r="AL35" s="72"/>
      <c r="AM35" s="73"/>
      <c r="AN35" s="112"/>
      <c r="AO35" s="113"/>
      <c r="AP35" s="74">
        <f t="shared" si="34"/>
        <v>0</v>
      </c>
      <c r="AQ35" s="71"/>
      <c r="AR35" s="72"/>
      <c r="AS35" s="72"/>
      <c r="AT35" s="72"/>
      <c r="AU35" s="73"/>
      <c r="AV35" s="112"/>
      <c r="AW35" s="113"/>
    </row>
    <row r="36" spans="1:49" s="36" customFormat="1" ht="20.25" customHeight="1">
      <c r="A36" s="19">
        <f t="shared" si="35"/>
        <v>25</v>
      </c>
      <c r="B36" s="140" t="s">
        <v>54</v>
      </c>
      <c r="C36" s="21">
        <f t="shared" si="29"/>
        <v>2</v>
      </c>
      <c r="D36" s="22">
        <f t="shared" si="30"/>
        <v>30</v>
      </c>
      <c r="E36" s="111"/>
      <c r="F36" s="64"/>
      <c r="G36" s="62"/>
      <c r="H36" s="62"/>
      <c r="I36" s="63"/>
      <c r="J36" s="81"/>
      <c r="K36" s="82"/>
      <c r="L36" s="74">
        <f>M36+N36+O36+P36</f>
        <v>0</v>
      </c>
      <c r="M36" s="66"/>
      <c r="N36" s="67"/>
      <c r="O36" s="67"/>
      <c r="P36" s="68"/>
      <c r="Q36" s="69"/>
      <c r="R36" s="76"/>
      <c r="S36" s="111">
        <f t="shared" si="31"/>
        <v>0</v>
      </c>
      <c r="T36" s="64"/>
      <c r="U36" s="62"/>
      <c r="V36" s="62"/>
      <c r="W36" s="63"/>
      <c r="X36" s="81"/>
      <c r="Y36" s="82"/>
      <c r="Z36" s="74">
        <f t="shared" si="32"/>
        <v>30</v>
      </c>
      <c r="AA36" s="71">
        <v>15</v>
      </c>
      <c r="AB36" s="72">
        <v>15</v>
      </c>
      <c r="AC36" s="72"/>
      <c r="AD36" s="72"/>
      <c r="AE36" s="73"/>
      <c r="AF36" s="112">
        <v>2</v>
      </c>
      <c r="AG36" s="82" t="s">
        <v>24</v>
      </c>
      <c r="AH36" s="74">
        <f t="shared" si="33"/>
        <v>0</v>
      </c>
      <c r="AI36" s="71"/>
      <c r="AJ36" s="72"/>
      <c r="AK36" s="72"/>
      <c r="AL36" s="72"/>
      <c r="AM36" s="73"/>
      <c r="AN36" s="112"/>
      <c r="AO36" s="113"/>
      <c r="AP36" s="74">
        <f t="shared" si="34"/>
        <v>0</v>
      </c>
      <c r="AQ36" s="71"/>
      <c r="AR36" s="72"/>
      <c r="AS36" s="72"/>
      <c r="AT36" s="72"/>
      <c r="AU36" s="73"/>
      <c r="AV36" s="115"/>
      <c r="AW36" s="113"/>
    </row>
    <row r="37" spans="1:49" s="36" customFormat="1" ht="20.25" customHeight="1">
      <c r="A37" s="19">
        <f t="shared" si="35"/>
        <v>26</v>
      </c>
      <c r="B37" s="114" t="s">
        <v>55</v>
      </c>
      <c r="C37" s="21">
        <f t="shared" si="29"/>
        <v>2</v>
      </c>
      <c r="D37" s="22">
        <f t="shared" si="30"/>
        <v>30</v>
      </c>
      <c r="E37" s="111"/>
      <c r="F37" s="64"/>
      <c r="G37" s="62"/>
      <c r="H37" s="62"/>
      <c r="I37" s="63"/>
      <c r="J37" s="81"/>
      <c r="K37" s="82"/>
      <c r="L37" s="74">
        <f>SUM(M37:P37)</f>
        <v>30</v>
      </c>
      <c r="M37" s="66"/>
      <c r="N37" s="67">
        <v>30</v>
      </c>
      <c r="O37" s="67"/>
      <c r="P37" s="68"/>
      <c r="Q37" s="69">
        <v>2</v>
      </c>
      <c r="R37" s="82" t="s">
        <v>23</v>
      </c>
      <c r="S37" s="111">
        <f t="shared" si="31"/>
        <v>0</v>
      </c>
      <c r="T37" s="64"/>
      <c r="U37" s="62"/>
      <c r="V37" s="62"/>
      <c r="W37" s="63"/>
      <c r="X37" s="81"/>
      <c r="Y37" s="82"/>
      <c r="Z37" s="74">
        <f t="shared" si="32"/>
        <v>0</v>
      </c>
      <c r="AA37" s="71"/>
      <c r="AB37" s="72"/>
      <c r="AC37" s="72"/>
      <c r="AD37" s="72"/>
      <c r="AE37" s="73"/>
      <c r="AF37" s="112"/>
      <c r="AG37" s="113"/>
      <c r="AH37" s="74">
        <f t="shared" si="33"/>
        <v>0</v>
      </c>
      <c r="AI37" s="71"/>
      <c r="AJ37" s="72"/>
      <c r="AK37" s="72"/>
      <c r="AL37" s="72"/>
      <c r="AM37" s="73"/>
      <c r="AN37" s="112"/>
      <c r="AO37" s="113"/>
      <c r="AP37" s="74">
        <f t="shared" si="34"/>
        <v>0</v>
      </c>
      <c r="AQ37" s="71"/>
      <c r="AR37" s="72"/>
      <c r="AS37" s="72"/>
      <c r="AT37" s="72"/>
      <c r="AU37" s="73"/>
      <c r="AV37" s="115"/>
      <c r="AW37" s="113"/>
    </row>
    <row r="38" spans="1:49" s="36" customFormat="1" ht="20.25" customHeight="1">
      <c r="A38" s="19">
        <f t="shared" si="35"/>
        <v>27</v>
      </c>
      <c r="B38" s="139" t="s">
        <v>56</v>
      </c>
      <c r="C38" s="21">
        <f t="shared" si="29"/>
        <v>2</v>
      </c>
      <c r="D38" s="22">
        <f t="shared" si="30"/>
        <v>30</v>
      </c>
      <c r="E38" s="111">
        <f>F38+G38+H38+I38</f>
        <v>0</v>
      </c>
      <c r="F38" s="64"/>
      <c r="G38" s="62"/>
      <c r="H38" s="62"/>
      <c r="I38" s="63"/>
      <c r="J38" s="81"/>
      <c r="K38" s="82"/>
      <c r="L38" s="74"/>
      <c r="M38" s="66"/>
      <c r="N38" s="67"/>
      <c r="O38" s="67"/>
      <c r="P38" s="68"/>
      <c r="Q38" s="69"/>
      <c r="R38" s="76"/>
      <c r="S38" s="111">
        <f t="shared" si="31"/>
        <v>30</v>
      </c>
      <c r="T38" s="64">
        <v>15</v>
      </c>
      <c r="U38" s="62">
        <v>15</v>
      </c>
      <c r="V38" s="62"/>
      <c r="W38" s="63"/>
      <c r="X38" s="81">
        <v>2</v>
      </c>
      <c r="Y38" s="82" t="s">
        <v>23</v>
      </c>
      <c r="Z38" s="74">
        <f t="shared" si="32"/>
        <v>0</v>
      </c>
      <c r="AA38" s="71"/>
      <c r="AB38" s="72"/>
      <c r="AC38" s="72"/>
      <c r="AD38" s="72"/>
      <c r="AE38" s="73"/>
      <c r="AF38" s="112"/>
      <c r="AG38" s="113"/>
      <c r="AH38" s="74">
        <f t="shared" si="33"/>
        <v>0</v>
      </c>
      <c r="AI38" s="71"/>
      <c r="AJ38" s="72"/>
      <c r="AK38" s="72"/>
      <c r="AL38" s="72"/>
      <c r="AM38" s="73"/>
      <c r="AN38" s="112"/>
      <c r="AO38" s="113"/>
      <c r="AP38" s="74">
        <f t="shared" si="34"/>
        <v>0</v>
      </c>
      <c r="AQ38" s="71"/>
      <c r="AR38" s="72"/>
      <c r="AS38" s="72"/>
      <c r="AT38" s="72"/>
      <c r="AU38" s="73"/>
      <c r="AV38" s="115"/>
      <c r="AW38" s="113"/>
    </row>
    <row r="39" spans="1:49" s="36" customFormat="1" ht="20.25" customHeight="1">
      <c r="A39" s="19">
        <f t="shared" si="35"/>
        <v>28</v>
      </c>
      <c r="B39" s="20" t="s">
        <v>57</v>
      </c>
      <c r="C39" s="21">
        <f t="shared" si="29"/>
        <v>4</v>
      </c>
      <c r="D39" s="22">
        <f t="shared" si="30"/>
        <v>30</v>
      </c>
      <c r="E39" s="111"/>
      <c r="F39" s="64"/>
      <c r="G39" s="62"/>
      <c r="H39" s="62"/>
      <c r="I39" s="63"/>
      <c r="J39" s="81"/>
      <c r="K39" s="82"/>
      <c r="L39" s="74"/>
      <c r="M39" s="66"/>
      <c r="N39" s="67"/>
      <c r="O39" s="67"/>
      <c r="P39" s="68"/>
      <c r="Q39" s="69"/>
      <c r="R39" s="76"/>
      <c r="S39" s="111">
        <f t="shared" si="31"/>
        <v>0</v>
      </c>
      <c r="T39" s="64"/>
      <c r="U39" s="62"/>
      <c r="V39" s="62"/>
      <c r="W39" s="63"/>
      <c r="X39" s="81"/>
      <c r="Y39" s="82"/>
      <c r="Z39" s="74">
        <f t="shared" si="32"/>
        <v>0</v>
      </c>
      <c r="AA39" s="71"/>
      <c r="AB39" s="72"/>
      <c r="AC39" s="72"/>
      <c r="AD39" s="72"/>
      <c r="AE39" s="73"/>
      <c r="AF39" s="112"/>
      <c r="AG39" s="113"/>
      <c r="AH39" s="74">
        <f t="shared" si="33"/>
        <v>30</v>
      </c>
      <c r="AI39" s="71">
        <v>15</v>
      </c>
      <c r="AJ39" s="72">
        <v>15</v>
      </c>
      <c r="AK39" s="72"/>
      <c r="AL39" s="72"/>
      <c r="AM39" s="73"/>
      <c r="AN39" s="112">
        <v>4</v>
      </c>
      <c r="AO39" s="82" t="s">
        <v>24</v>
      </c>
      <c r="AP39" s="74">
        <f t="shared" si="34"/>
        <v>0</v>
      </c>
      <c r="AQ39" s="71"/>
      <c r="AR39" s="72"/>
      <c r="AS39" s="72"/>
      <c r="AT39" s="72"/>
      <c r="AU39" s="73"/>
      <c r="AV39" s="115"/>
      <c r="AW39" s="113"/>
    </row>
    <row r="40" spans="1:49" s="36" customFormat="1" ht="20.25" customHeight="1">
      <c r="A40" s="19">
        <f t="shared" si="35"/>
        <v>29</v>
      </c>
      <c r="B40" s="114" t="s">
        <v>58</v>
      </c>
      <c r="C40" s="21">
        <f t="shared" si="29"/>
        <v>3</v>
      </c>
      <c r="D40" s="22">
        <f t="shared" si="30"/>
        <v>30</v>
      </c>
      <c r="E40" s="111"/>
      <c r="F40" s="64"/>
      <c r="G40" s="62"/>
      <c r="H40" s="62"/>
      <c r="I40" s="63"/>
      <c r="J40" s="81"/>
      <c r="K40" s="82"/>
      <c r="L40" s="74"/>
      <c r="M40" s="66"/>
      <c r="N40" s="67"/>
      <c r="O40" s="67"/>
      <c r="P40" s="68"/>
      <c r="Q40" s="69"/>
      <c r="R40" s="76"/>
      <c r="S40" s="111">
        <f t="shared" si="31"/>
        <v>0</v>
      </c>
      <c r="T40" s="64"/>
      <c r="U40" s="62"/>
      <c r="V40" s="62"/>
      <c r="W40" s="63"/>
      <c r="X40" s="81"/>
      <c r="Y40" s="82"/>
      <c r="Z40" s="74">
        <f t="shared" si="32"/>
        <v>0</v>
      </c>
      <c r="AA40" s="71"/>
      <c r="AB40" s="72"/>
      <c r="AC40" s="72"/>
      <c r="AD40" s="72"/>
      <c r="AE40" s="73"/>
      <c r="AF40" s="115"/>
      <c r="AG40" s="113"/>
      <c r="AH40" s="74">
        <f t="shared" si="33"/>
        <v>30</v>
      </c>
      <c r="AI40" s="71">
        <v>15</v>
      </c>
      <c r="AJ40" s="72">
        <v>15</v>
      </c>
      <c r="AK40" s="72"/>
      <c r="AL40" s="72"/>
      <c r="AM40" s="73"/>
      <c r="AN40" s="112">
        <v>3</v>
      </c>
      <c r="AO40" s="82" t="s">
        <v>23</v>
      </c>
      <c r="AP40" s="74">
        <f t="shared" si="34"/>
        <v>0</v>
      </c>
      <c r="AQ40" s="71"/>
      <c r="AR40" s="72"/>
      <c r="AS40" s="72"/>
      <c r="AT40" s="72"/>
      <c r="AU40" s="73"/>
      <c r="AV40" s="112"/>
      <c r="AW40" s="113"/>
    </row>
    <row r="41" spans="1:49" s="36" customFormat="1" ht="20.25" customHeight="1">
      <c r="A41" s="19">
        <f t="shared" si="35"/>
        <v>30</v>
      </c>
      <c r="B41" s="139" t="s">
        <v>59</v>
      </c>
      <c r="C41" s="21">
        <f t="shared" si="29"/>
        <v>2</v>
      </c>
      <c r="D41" s="22">
        <f t="shared" si="30"/>
        <v>30</v>
      </c>
      <c r="E41" s="111"/>
      <c r="F41" s="64"/>
      <c r="G41" s="62"/>
      <c r="H41" s="62"/>
      <c r="I41" s="63"/>
      <c r="J41" s="81"/>
      <c r="K41" s="82"/>
      <c r="L41" s="74"/>
      <c r="M41" s="66"/>
      <c r="N41" s="67"/>
      <c r="O41" s="67"/>
      <c r="P41" s="68"/>
      <c r="Q41" s="69"/>
      <c r="R41" s="76"/>
      <c r="S41" s="111">
        <f t="shared" si="31"/>
        <v>30</v>
      </c>
      <c r="T41" s="64"/>
      <c r="U41" s="62">
        <v>30</v>
      </c>
      <c r="V41" s="62"/>
      <c r="W41" s="63"/>
      <c r="X41" s="81">
        <v>2</v>
      </c>
      <c r="Y41" s="82" t="s">
        <v>23</v>
      </c>
      <c r="Z41" s="74">
        <f t="shared" si="32"/>
        <v>0</v>
      </c>
      <c r="AA41" s="71"/>
      <c r="AB41" s="72"/>
      <c r="AC41" s="72"/>
      <c r="AD41" s="72"/>
      <c r="AE41" s="73"/>
      <c r="AF41" s="115"/>
      <c r="AG41" s="113"/>
      <c r="AH41" s="74">
        <f t="shared" si="33"/>
        <v>0</v>
      </c>
      <c r="AI41" s="71"/>
      <c r="AJ41" s="72"/>
      <c r="AK41" s="72"/>
      <c r="AL41" s="72"/>
      <c r="AM41" s="73"/>
      <c r="AN41" s="112"/>
      <c r="AO41" s="113"/>
      <c r="AP41" s="74">
        <f t="shared" si="34"/>
        <v>0</v>
      </c>
      <c r="AQ41" s="71"/>
      <c r="AR41" s="72"/>
      <c r="AS41" s="72"/>
      <c r="AT41" s="72"/>
      <c r="AU41" s="73"/>
      <c r="AV41" s="115"/>
      <c r="AW41" s="113"/>
    </row>
    <row r="42" spans="1:49" ht="20.25" customHeight="1">
      <c r="A42" s="117">
        <f t="shared" si="35"/>
        <v>31</v>
      </c>
      <c r="B42" s="20" t="s">
        <v>60</v>
      </c>
      <c r="C42" s="83">
        <f t="shared" si="29"/>
        <v>4</v>
      </c>
      <c r="D42" s="87">
        <f t="shared" si="30"/>
        <v>30</v>
      </c>
      <c r="E42" s="141"/>
      <c r="F42" s="142"/>
      <c r="G42" s="143"/>
      <c r="H42" s="143"/>
      <c r="I42" s="144"/>
      <c r="J42" s="145"/>
      <c r="K42" s="146"/>
      <c r="L42" s="101"/>
      <c r="M42" s="93"/>
      <c r="N42" s="89"/>
      <c r="O42" s="89"/>
      <c r="P42" s="90"/>
      <c r="Q42" s="95"/>
      <c r="R42" s="103"/>
      <c r="S42" s="141">
        <f t="shared" si="31"/>
        <v>0</v>
      </c>
      <c r="T42" s="142"/>
      <c r="U42" s="143"/>
      <c r="V42" s="143"/>
      <c r="W42" s="144"/>
      <c r="X42" s="145"/>
      <c r="Y42" s="146"/>
      <c r="Z42" s="101">
        <f t="shared" si="32"/>
        <v>0</v>
      </c>
      <c r="AA42" s="100"/>
      <c r="AB42" s="98"/>
      <c r="AC42" s="98"/>
      <c r="AD42" s="98"/>
      <c r="AE42" s="99"/>
      <c r="AF42" s="147"/>
      <c r="AG42" s="148"/>
      <c r="AH42" s="101">
        <f t="shared" si="33"/>
        <v>0</v>
      </c>
      <c r="AI42" s="100"/>
      <c r="AJ42" s="98"/>
      <c r="AK42" s="98"/>
      <c r="AL42" s="98"/>
      <c r="AM42" s="99"/>
      <c r="AN42" s="147"/>
      <c r="AO42" s="148"/>
      <c r="AP42" s="101">
        <f t="shared" si="34"/>
        <v>30</v>
      </c>
      <c r="AQ42" s="100">
        <v>15</v>
      </c>
      <c r="AR42" s="98">
        <v>15</v>
      </c>
      <c r="AS42" s="98"/>
      <c r="AT42" s="98"/>
      <c r="AU42" s="99"/>
      <c r="AV42" s="149">
        <v>4</v>
      </c>
      <c r="AW42" s="146" t="s">
        <v>23</v>
      </c>
    </row>
    <row r="43" spans="1:49" s="36" customFormat="1" ht="20.25" customHeight="1">
      <c r="A43" s="331" t="s">
        <v>25</v>
      </c>
      <c r="B43" s="331"/>
      <c r="C43" s="104">
        <f>SUM(C31:C42)</f>
        <v>32</v>
      </c>
      <c r="D43" s="104">
        <f>SUM(D31:D42)</f>
        <v>360</v>
      </c>
      <c r="E43" s="7">
        <f>SUM(E31:E42)</f>
        <v>0</v>
      </c>
      <c r="F43" s="105">
        <f>SUM(F31:F42)</f>
        <v>0</v>
      </c>
      <c r="G43" s="105"/>
      <c r="H43" s="105"/>
      <c r="I43" s="105">
        <f>SUM(I31:I42)</f>
        <v>0</v>
      </c>
      <c r="J43" s="105">
        <f>SUM(J31:J42)</f>
        <v>0</v>
      </c>
      <c r="K43" s="105"/>
      <c r="L43" s="7">
        <f t="shared" ref="L43:Q43" si="36">SUM(L31:L42)</f>
        <v>30</v>
      </c>
      <c r="M43" s="105">
        <f t="shared" si="36"/>
        <v>0</v>
      </c>
      <c r="N43" s="105">
        <f t="shared" si="36"/>
        <v>30</v>
      </c>
      <c r="O43" s="105">
        <f t="shared" si="36"/>
        <v>0</v>
      </c>
      <c r="P43" s="105">
        <f t="shared" si="36"/>
        <v>0</v>
      </c>
      <c r="Q43" s="105">
        <f t="shared" si="36"/>
        <v>2</v>
      </c>
      <c r="R43" s="105"/>
      <c r="S43" s="7">
        <f t="shared" ref="S43:X43" si="37">SUM(S31:S42)</f>
        <v>150</v>
      </c>
      <c r="T43" s="105">
        <f t="shared" si="37"/>
        <v>45</v>
      </c>
      <c r="U43" s="105">
        <f t="shared" si="37"/>
        <v>105</v>
      </c>
      <c r="V43" s="105">
        <f t="shared" si="37"/>
        <v>0</v>
      </c>
      <c r="W43" s="105">
        <f t="shared" si="37"/>
        <v>0</v>
      </c>
      <c r="X43" s="105">
        <f t="shared" si="37"/>
        <v>13</v>
      </c>
      <c r="Y43" s="105"/>
      <c r="Z43" s="7">
        <f t="shared" ref="Z43:AF43" si="38">SUM(Z31:Z42)</f>
        <v>90</v>
      </c>
      <c r="AA43" s="105">
        <f t="shared" si="38"/>
        <v>30</v>
      </c>
      <c r="AB43" s="105">
        <f t="shared" si="38"/>
        <v>60</v>
      </c>
      <c r="AC43" s="105">
        <f t="shared" si="38"/>
        <v>0</v>
      </c>
      <c r="AD43" s="105">
        <f t="shared" si="38"/>
        <v>0</v>
      </c>
      <c r="AE43" s="105">
        <f t="shared" si="38"/>
        <v>0</v>
      </c>
      <c r="AF43" s="105">
        <f t="shared" si="38"/>
        <v>6</v>
      </c>
      <c r="AG43" s="105"/>
      <c r="AH43" s="7">
        <f t="shared" ref="AH43:AN43" si="39">SUM(AH31:AH42)</f>
        <v>60</v>
      </c>
      <c r="AI43" s="105">
        <f t="shared" si="39"/>
        <v>30</v>
      </c>
      <c r="AJ43" s="105">
        <f t="shared" si="39"/>
        <v>30</v>
      </c>
      <c r="AK43" s="105">
        <f t="shared" si="39"/>
        <v>0</v>
      </c>
      <c r="AL43" s="105">
        <f t="shared" si="39"/>
        <v>0</v>
      </c>
      <c r="AM43" s="105">
        <f t="shared" si="39"/>
        <v>0</v>
      </c>
      <c r="AN43" s="105">
        <f t="shared" si="39"/>
        <v>7</v>
      </c>
      <c r="AO43" s="105"/>
      <c r="AP43" s="105">
        <f t="shared" ref="AP43:AV43" si="40">SUM(AP31:AP42)</f>
        <v>30</v>
      </c>
      <c r="AQ43" s="105">
        <f t="shared" si="40"/>
        <v>15</v>
      </c>
      <c r="AR43" s="105">
        <f t="shared" si="40"/>
        <v>15</v>
      </c>
      <c r="AS43" s="105">
        <f t="shared" si="40"/>
        <v>0</v>
      </c>
      <c r="AT43" s="105">
        <f t="shared" si="40"/>
        <v>0</v>
      </c>
      <c r="AU43" s="105">
        <f t="shared" si="40"/>
        <v>0</v>
      </c>
      <c r="AV43" s="105">
        <f t="shared" si="40"/>
        <v>4</v>
      </c>
      <c r="AW43" s="105"/>
    </row>
    <row r="44" spans="1:49" s="106" customFormat="1" ht="21.75" customHeight="1">
      <c r="A44" s="329" t="s">
        <v>61</v>
      </c>
      <c r="B44" s="329"/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29"/>
      <c r="AK44" s="329"/>
      <c r="AL44" s="329"/>
      <c r="AM44" s="329"/>
      <c r="AN44" s="329"/>
      <c r="AO44" s="329"/>
      <c r="AP44" s="329"/>
      <c r="AQ44" s="329"/>
      <c r="AR44" s="329"/>
      <c r="AS44" s="329"/>
      <c r="AT44" s="329"/>
      <c r="AU44" s="329"/>
      <c r="AV44" s="329"/>
      <c r="AW44" s="329"/>
    </row>
    <row r="45" spans="1:49" s="36" customFormat="1" ht="20.25" customHeight="1">
      <c r="A45" s="56">
        <f>A42+1</f>
        <v>32</v>
      </c>
      <c r="B45" s="150" t="s">
        <v>62</v>
      </c>
      <c r="C45" s="151">
        <f>J45+Q45+X45+AF45+4+I40+ANN45+AV45</f>
        <v>16</v>
      </c>
      <c r="D45" s="138">
        <f>E45+L45+S45+Z45+AH45+AP45</f>
        <v>60</v>
      </c>
      <c r="E45" s="28"/>
      <c r="F45" s="49"/>
      <c r="G45" s="47"/>
      <c r="H45" s="47"/>
      <c r="I45" s="48"/>
      <c r="J45" s="110"/>
      <c r="K45" s="109"/>
      <c r="L45" s="28"/>
      <c r="M45" s="49"/>
      <c r="N45" s="47"/>
      <c r="O45" s="47"/>
      <c r="P45" s="48"/>
      <c r="Q45" s="110"/>
      <c r="R45" s="109"/>
      <c r="S45" s="28"/>
      <c r="T45" s="49"/>
      <c r="U45" s="47"/>
      <c r="V45" s="47"/>
      <c r="W45" s="48"/>
      <c r="X45" s="110"/>
      <c r="Y45" s="109"/>
      <c r="Z45" s="34">
        <f>SUM(AA45:AE45)</f>
        <v>15</v>
      </c>
      <c r="AA45" s="56"/>
      <c r="AB45" s="57"/>
      <c r="AC45" s="57"/>
      <c r="AD45" s="57"/>
      <c r="AE45" s="58">
        <v>15</v>
      </c>
      <c r="AF45" s="151">
        <v>4</v>
      </c>
      <c r="AG45" s="109" t="s">
        <v>23</v>
      </c>
      <c r="AH45" s="34">
        <f>AI45+AJ45+AK45+AL45+AM45</f>
        <v>15</v>
      </c>
      <c r="AI45" s="56"/>
      <c r="AJ45" s="57"/>
      <c r="AK45" s="57"/>
      <c r="AL45" s="57"/>
      <c r="AM45" s="58">
        <v>15</v>
      </c>
      <c r="AN45" s="151">
        <v>5</v>
      </c>
      <c r="AO45" s="109" t="s">
        <v>23</v>
      </c>
      <c r="AP45" s="34">
        <f>AQ45+AR45+AS45+AT45+AU45</f>
        <v>30</v>
      </c>
      <c r="AQ45" s="56"/>
      <c r="AR45" s="57"/>
      <c r="AS45" s="57"/>
      <c r="AT45" s="57"/>
      <c r="AU45" s="58">
        <v>30</v>
      </c>
      <c r="AV45" s="151">
        <v>8</v>
      </c>
      <c r="AW45" s="109" t="s">
        <v>23</v>
      </c>
    </row>
    <row r="46" spans="1:49" s="36" customFormat="1" ht="20.25" customHeight="1" thickBot="1">
      <c r="A46" s="97">
        <f>A45+1</f>
        <v>33</v>
      </c>
      <c r="B46" s="152" t="s">
        <v>63</v>
      </c>
      <c r="C46" s="153">
        <f>J46+Q46+X46+AF46+AN46+AV46</f>
        <v>4</v>
      </c>
      <c r="D46" s="154">
        <f>E46+L46+S46+Z46+AH46+AP46</f>
        <v>0</v>
      </c>
      <c r="E46" s="119"/>
      <c r="F46" s="127"/>
      <c r="G46" s="128"/>
      <c r="H46" s="128"/>
      <c r="I46" s="129"/>
      <c r="J46" s="130"/>
      <c r="K46" s="126"/>
      <c r="L46" s="119"/>
      <c r="M46" s="127"/>
      <c r="N46" s="128"/>
      <c r="O46" s="128"/>
      <c r="P46" s="129"/>
      <c r="Q46" s="130"/>
      <c r="R46" s="126"/>
      <c r="S46" s="119"/>
      <c r="T46" s="127"/>
      <c r="U46" s="128"/>
      <c r="V46" s="128"/>
      <c r="W46" s="129"/>
      <c r="X46" s="130"/>
      <c r="Y46" s="126"/>
      <c r="Z46" s="125">
        <f>SUM(AA46:AE46)</f>
        <v>0</v>
      </c>
      <c r="AA46" s="97"/>
      <c r="AB46" s="155"/>
      <c r="AC46" s="155"/>
      <c r="AD46" s="155"/>
      <c r="AE46" s="156"/>
      <c r="AF46" s="153"/>
      <c r="AG46" s="154"/>
      <c r="AH46" s="125">
        <f>SUM(AI46:AM46)</f>
        <v>0</v>
      </c>
      <c r="AI46" s="97"/>
      <c r="AJ46" s="155"/>
      <c r="AK46" s="155"/>
      <c r="AL46" s="155"/>
      <c r="AM46" s="156"/>
      <c r="AN46" s="153"/>
      <c r="AO46" s="154"/>
      <c r="AP46" s="125">
        <f>SUM(AQ46:AU46)</f>
        <v>0</v>
      </c>
      <c r="AQ46" s="97"/>
      <c r="AR46" s="155"/>
      <c r="AS46" s="155"/>
      <c r="AT46" s="155"/>
      <c r="AU46" s="156"/>
      <c r="AV46" s="153">
        <v>4</v>
      </c>
      <c r="AW46" s="154"/>
    </row>
    <row r="47" spans="1:49" s="157" customFormat="1" ht="20.25" customHeight="1" thickBot="1">
      <c r="A47" s="331" t="s">
        <v>25</v>
      </c>
      <c r="B47" s="331"/>
      <c r="C47" s="104">
        <f>SUM(C45:C46)</f>
        <v>20</v>
      </c>
      <c r="D47" s="104">
        <f>SUM(D45:D46)</f>
        <v>60</v>
      </c>
      <c r="E47" s="7"/>
      <c r="F47" s="105"/>
      <c r="G47" s="105"/>
      <c r="H47" s="105"/>
      <c r="I47" s="105"/>
      <c r="J47" s="105"/>
      <c r="K47" s="105"/>
      <c r="L47" s="7"/>
      <c r="M47" s="105"/>
      <c r="N47" s="105"/>
      <c r="O47" s="105"/>
      <c r="P47" s="105"/>
      <c r="Q47" s="105"/>
      <c r="R47" s="105"/>
      <c r="S47" s="7"/>
      <c r="T47" s="105"/>
      <c r="U47" s="105"/>
      <c r="V47" s="105"/>
      <c r="W47" s="105"/>
      <c r="X47" s="105"/>
      <c r="Y47" s="105"/>
      <c r="Z47" s="7">
        <f t="shared" ref="Z47:AF47" si="41">SUM(Z45:Z46)</f>
        <v>15</v>
      </c>
      <c r="AA47" s="105">
        <f t="shared" si="41"/>
        <v>0</v>
      </c>
      <c r="AB47" s="105">
        <f t="shared" si="41"/>
        <v>0</v>
      </c>
      <c r="AC47" s="105">
        <f t="shared" si="41"/>
        <v>0</v>
      </c>
      <c r="AD47" s="105">
        <f t="shared" si="41"/>
        <v>0</v>
      </c>
      <c r="AE47" s="105">
        <f t="shared" si="41"/>
        <v>15</v>
      </c>
      <c r="AF47" s="105">
        <f t="shared" si="41"/>
        <v>4</v>
      </c>
      <c r="AG47" s="105"/>
      <c r="AH47" s="7">
        <f t="shared" ref="AH47:AN47" si="42">SUM(AH45:AH46)</f>
        <v>15</v>
      </c>
      <c r="AI47" s="105">
        <f t="shared" si="42"/>
        <v>0</v>
      </c>
      <c r="AJ47" s="105">
        <f t="shared" si="42"/>
        <v>0</v>
      </c>
      <c r="AK47" s="105">
        <f t="shared" si="42"/>
        <v>0</v>
      </c>
      <c r="AL47" s="105">
        <f t="shared" si="42"/>
        <v>0</v>
      </c>
      <c r="AM47" s="105">
        <f t="shared" si="42"/>
        <v>15</v>
      </c>
      <c r="AN47" s="105">
        <f t="shared" si="42"/>
        <v>5</v>
      </c>
      <c r="AO47" s="105"/>
      <c r="AP47" s="7">
        <f t="shared" ref="AP47:AU47" si="43">SUM(AP45:AP46)</f>
        <v>30</v>
      </c>
      <c r="AQ47" s="105">
        <f t="shared" si="43"/>
        <v>0</v>
      </c>
      <c r="AR47" s="105">
        <f t="shared" si="43"/>
        <v>0</v>
      </c>
      <c r="AS47" s="105">
        <f t="shared" si="43"/>
        <v>0</v>
      </c>
      <c r="AT47" s="105">
        <f t="shared" si="43"/>
        <v>0</v>
      </c>
      <c r="AU47" s="105">
        <f t="shared" si="43"/>
        <v>30</v>
      </c>
      <c r="AV47" s="153">
        <v>12</v>
      </c>
      <c r="AW47" s="105"/>
    </row>
    <row r="48" spans="1:49" s="161" customFormat="1" ht="21.75" customHeight="1" thickBot="1">
      <c r="A48" s="333" t="s">
        <v>64</v>
      </c>
      <c r="B48" s="333"/>
      <c r="C48" s="158">
        <f>J48+Q48+X48+AF48+AN48+AV48</f>
        <v>44</v>
      </c>
      <c r="D48" s="159">
        <f>E48+L48+S48+Z48+AH48+AP48</f>
        <v>555</v>
      </c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>
        <v>180</v>
      </c>
      <c r="AA48" s="160"/>
      <c r="AB48" s="160"/>
      <c r="AC48" s="160"/>
      <c r="AD48" s="160"/>
      <c r="AE48" s="160"/>
      <c r="AF48" s="160">
        <v>17</v>
      </c>
      <c r="AG48" s="160"/>
      <c r="AH48" s="160">
        <v>270</v>
      </c>
      <c r="AI48" s="160"/>
      <c r="AJ48" s="160"/>
      <c r="AK48" s="160"/>
      <c r="AL48" s="160"/>
      <c r="AM48" s="160"/>
      <c r="AN48" s="160">
        <v>20</v>
      </c>
      <c r="AO48" s="160"/>
      <c r="AP48" s="160">
        <v>105</v>
      </c>
      <c r="AQ48" s="160"/>
      <c r="AR48" s="160"/>
      <c r="AS48" s="160"/>
      <c r="AT48" s="160"/>
      <c r="AU48" s="160"/>
      <c r="AV48" s="153">
        <v>7</v>
      </c>
      <c r="AW48" s="160"/>
    </row>
    <row r="49" spans="1:49" s="165" customFormat="1" ht="21.75" customHeight="1" thickBot="1">
      <c r="A49" s="334" t="s">
        <v>65</v>
      </c>
      <c r="B49" s="334"/>
      <c r="C49" s="162">
        <f>J49+Q49+X49+AF49+AN49+AV49</f>
        <v>20</v>
      </c>
      <c r="D49" s="162">
        <f>E49+L49+S49+Z49+AH49+AP49</f>
        <v>300</v>
      </c>
      <c r="E49" s="163"/>
      <c r="F49" s="163"/>
      <c r="G49" s="163"/>
      <c r="H49" s="163"/>
      <c r="I49" s="163"/>
      <c r="J49" s="163"/>
      <c r="K49" s="163"/>
      <c r="L49" s="164">
        <f>SUM(M49:P49)</f>
        <v>60</v>
      </c>
      <c r="M49" s="163">
        <v>60</v>
      </c>
      <c r="N49" s="163"/>
      <c r="O49" s="163"/>
      <c r="P49" s="163"/>
      <c r="Q49" s="163">
        <v>4</v>
      </c>
      <c r="R49" s="163"/>
      <c r="S49" s="163">
        <f>T49+U49+V49+W49</f>
        <v>60</v>
      </c>
      <c r="T49" s="163">
        <v>60</v>
      </c>
      <c r="U49" s="163"/>
      <c r="V49" s="163"/>
      <c r="W49" s="163"/>
      <c r="X49" s="163">
        <v>4</v>
      </c>
      <c r="Y49" s="163"/>
      <c r="Z49" s="163">
        <f>AA49+AB49+AC49+AD49+AE49</f>
        <v>60</v>
      </c>
      <c r="AA49" s="163">
        <v>60</v>
      </c>
      <c r="AB49" s="163"/>
      <c r="AC49" s="163"/>
      <c r="AD49" s="163"/>
      <c r="AE49" s="163"/>
      <c r="AF49" s="163">
        <v>4</v>
      </c>
      <c r="AG49" s="163"/>
      <c r="AH49" s="163">
        <f>AI49+AJ49+AK49+AL49+AM49</f>
        <v>60</v>
      </c>
      <c r="AI49" s="163">
        <v>60</v>
      </c>
      <c r="AJ49" s="163"/>
      <c r="AK49" s="163"/>
      <c r="AL49" s="163"/>
      <c r="AM49" s="163"/>
      <c r="AN49" s="163">
        <v>4</v>
      </c>
      <c r="AO49" s="163"/>
      <c r="AP49" s="163">
        <f>AQ49+AR49+AS49+AT49+AU49</f>
        <v>60</v>
      </c>
      <c r="AQ49" s="163">
        <v>60</v>
      </c>
      <c r="AR49" s="163"/>
      <c r="AS49" s="163"/>
      <c r="AT49" s="163"/>
      <c r="AU49" s="163"/>
      <c r="AV49" s="153">
        <v>4</v>
      </c>
      <c r="AW49" s="163"/>
    </row>
    <row r="50" spans="1:49" s="168" customFormat="1" ht="21.75" customHeight="1" thickBot="1">
      <c r="A50" s="335" t="s">
        <v>66</v>
      </c>
      <c r="B50" s="335"/>
      <c r="C50" s="166">
        <f>J50+Q50+X50+AF50+AN50+AV50</f>
        <v>32</v>
      </c>
      <c r="D50" s="167">
        <f>L50+Z50</f>
        <v>960</v>
      </c>
      <c r="E50" s="167"/>
      <c r="F50" s="167"/>
      <c r="G50" s="167"/>
      <c r="H50" s="167"/>
      <c r="I50" s="167"/>
      <c r="J50" s="167"/>
      <c r="K50" s="167"/>
      <c r="L50" s="167">
        <v>480</v>
      </c>
      <c r="M50" s="167"/>
      <c r="N50" s="167"/>
      <c r="O50" s="167"/>
      <c r="P50" s="167"/>
      <c r="Q50" s="167">
        <v>16</v>
      </c>
      <c r="R50" s="167"/>
      <c r="S50" s="167"/>
      <c r="T50" s="167"/>
      <c r="U50" s="167"/>
      <c r="V50" s="167"/>
      <c r="W50" s="167"/>
      <c r="X50" s="167"/>
      <c r="Y50" s="167"/>
      <c r="Z50" s="167">
        <v>480</v>
      </c>
      <c r="AA50" s="167"/>
      <c r="AB50" s="167"/>
      <c r="AC50" s="167"/>
      <c r="AD50" s="167"/>
      <c r="AE50" s="167"/>
      <c r="AF50" s="167">
        <v>16</v>
      </c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</row>
    <row r="51" spans="1:49" s="36" customFormat="1" ht="21.75" customHeight="1">
      <c r="A51" s="336" t="s">
        <v>67</v>
      </c>
      <c r="B51" s="336"/>
      <c r="C51" s="169">
        <f>SUM(C6+C17+C29+C43+C47+C48+C49)</f>
        <v>179</v>
      </c>
      <c r="D51" s="169">
        <f t="shared" ref="D51:J51" si="44">SUM(D6+D17+D29+D43+D47+D48+D49)</f>
        <v>2145</v>
      </c>
      <c r="E51" s="170">
        <f t="shared" si="44"/>
        <v>390</v>
      </c>
      <c r="F51" s="170">
        <f t="shared" si="44"/>
        <v>105</v>
      </c>
      <c r="G51" s="170">
        <f t="shared" si="44"/>
        <v>255</v>
      </c>
      <c r="H51" s="170">
        <f t="shared" si="44"/>
        <v>0</v>
      </c>
      <c r="I51" s="170">
        <f t="shared" si="44"/>
        <v>30</v>
      </c>
      <c r="J51" s="170">
        <f t="shared" si="44"/>
        <v>30</v>
      </c>
      <c r="K51" s="170"/>
      <c r="L51" s="170">
        <f t="shared" ref="L51:Q51" si="45">SUM(L6+L17+L29+L43+L47+L48+L49)</f>
        <v>330</v>
      </c>
      <c r="M51" s="170">
        <f t="shared" si="45"/>
        <v>120</v>
      </c>
      <c r="N51" s="170">
        <f t="shared" si="45"/>
        <v>210</v>
      </c>
      <c r="O51" s="170">
        <f t="shared" si="45"/>
        <v>0</v>
      </c>
      <c r="P51" s="170">
        <f t="shared" si="45"/>
        <v>0</v>
      </c>
      <c r="Q51" s="170">
        <f t="shared" si="45"/>
        <v>20</v>
      </c>
      <c r="R51" s="170"/>
      <c r="S51" s="170">
        <f t="shared" ref="S51:AN51" si="46">SUM(S6+S17+S29+S43+S47+S48+S49)</f>
        <v>360</v>
      </c>
      <c r="T51" s="170">
        <f t="shared" si="46"/>
        <v>165</v>
      </c>
      <c r="U51" s="170">
        <f t="shared" si="46"/>
        <v>195</v>
      </c>
      <c r="V51" s="170">
        <f t="shared" si="46"/>
        <v>0</v>
      </c>
      <c r="W51" s="170">
        <f t="shared" si="46"/>
        <v>0</v>
      </c>
      <c r="X51" s="170">
        <f t="shared" si="46"/>
        <v>30</v>
      </c>
      <c r="Y51" s="170">
        <f t="shared" si="46"/>
        <v>0</v>
      </c>
      <c r="Z51" s="170">
        <f t="shared" si="46"/>
        <v>435</v>
      </c>
      <c r="AA51" s="170">
        <f t="shared" si="46"/>
        <v>105</v>
      </c>
      <c r="AB51" s="170">
        <f t="shared" si="46"/>
        <v>135</v>
      </c>
      <c r="AC51" s="170">
        <f t="shared" si="46"/>
        <v>0</v>
      </c>
      <c r="AD51" s="170">
        <f t="shared" si="46"/>
        <v>0</v>
      </c>
      <c r="AE51" s="170">
        <f t="shared" si="46"/>
        <v>15</v>
      </c>
      <c r="AF51" s="170">
        <f t="shared" si="46"/>
        <v>37</v>
      </c>
      <c r="AG51" s="170">
        <f t="shared" si="46"/>
        <v>0</v>
      </c>
      <c r="AH51" s="170">
        <f t="shared" si="46"/>
        <v>405</v>
      </c>
      <c r="AI51" s="170">
        <f t="shared" si="46"/>
        <v>90</v>
      </c>
      <c r="AJ51" s="170">
        <f t="shared" si="46"/>
        <v>30</v>
      </c>
      <c r="AK51" s="170">
        <f t="shared" si="46"/>
        <v>0</v>
      </c>
      <c r="AL51" s="170">
        <f t="shared" si="46"/>
        <v>0</v>
      </c>
      <c r="AM51" s="170">
        <f t="shared" si="46"/>
        <v>15</v>
      </c>
      <c r="AN51" s="170">
        <f t="shared" si="46"/>
        <v>36</v>
      </c>
      <c r="AO51" s="170"/>
      <c r="AP51" s="170">
        <f t="shared" ref="AP51:AU51" si="47">SUM(AP6+AP17+AP29+AP43+AP47+AP48+AP49)</f>
        <v>225</v>
      </c>
      <c r="AQ51" s="170">
        <f t="shared" si="47"/>
        <v>75</v>
      </c>
      <c r="AR51" s="170">
        <f t="shared" si="47"/>
        <v>15</v>
      </c>
      <c r="AS51" s="170">
        <f t="shared" si="47"/>
        <v>0</v>
      </c>
      <c r="AT51" s="170">
        <f t="shared" si="47"/>
        <v>0</v>
      </c>
      <c r="AU51" s="170">
        <f t="shared" si="47"/>
        <v>30</v>
      </c>
      <c r="AV51" s="170">
        <f>SUM(AV6+AV17+AV29+AV43+AV47+AV48+AV49)</f>
        <v>27</v>
      </c>
      <c r="AW51" s="170"/>
    </row>
    <row r="52" spans="1:49" s="36" customFormat="1" ht="21.75" customHeight="1">
      <c r="A52" s="337" t="s">
        <v>68</v>
      </c>
      <c r="B52" s="337"/>
      <c r="C52" s="169">
        <f>C51+C50</f>
        <v>211</v>
      </c>
      <c r="D52" s="169">
        <f>D51+D50</f>
        <v>3105</v>
      </c>
      <c r="E52" s="169">
        <f>E51+E50</f>
        <v>390</v>
      </c>
      <c r="F52" s="169"/>
      <c r="G52" s="169"/>
      <c r="H52" s="169"/>
      <c r="I52" s="169"/>
      <c r="J52" s="169">
        <f>J51+J50</f>
        <v>30</v>
      </c>
      <c r="K52" s="169"/>
      <c r="L52" s="169">
        <f>L51+L50</f>
        <v>810</v>
      </c>
      <c r="M52" s="169"/>
      <c r="N52" s="169"/>
      <c r="O52" s="169"/>
      <c r="P52" s="169"/>
      <c r="Q52" s="169">
        <f>Q51+Q50</f>
        <v>36</v>
      </c>
      <c r="R52" s="169"/>
      <c r="S52" s="169">
        <f>S51+S50</f>
        <v>360</v>
      </c>
      <c r="T52" s="169"/>
      <c r="U52" s="169"/>
      <c r="V52" s="169"/>
      <c r="W52" s="169"/>
      <c r="X52" s="169">
        <f>X51+X50</f>
        <v>30</v>
      </c>
      <c r="Y52" s="169"/>
      <c r="Z52" s="169">
        <f>Z51+Z50</f>
        <v>915</v>
      </c>
      <c r="AA52" s="169"/>
      <c r="AB52" s="169"/>
      <c r="AC52" s="169"/>
      <c r="AD52" s="169"/>
      <c r="AE52" s="169"/>
      <c r="AF52" s="169">
        <f>AF51+AF50</f>
        <v>53</v>
      </c>
      <c r="AG52" s="169"/>
      <c r="AH52" s="169">
        <f>AH51+AH50</f>
        <v>405</v>
      </c>
      <c r="AI52" s="169"/>
      <c r="AJ52" s="169"/>
      <c r="AK52" s="169"/>
      <c r="AL52" s="169"/>
      <c r="AM52" s="169"/>
      <c r="AN52" s="169">
        <f>AN51+AN50</f>
        <v>36</v>
      </c>
      <c r="AO52" s="169"/>
      <c r="AP52" s="169">
        <f>AP51+AP50</f>
        <v>225</v>
      </c>
      <c r="AQ52" s="169"/>
      <c r="AR52" s="169"/>
      <c r="AS52" s="169"/>
      <c r="AT52" s="169"/>
      <c r="AU52" s="169"/>
      <c r="AV52" s="169">
        <f>AV51+AV50</f>
        <v>27</v>
      </c>
      <c r="AW52" s="169"/>
    </row>
    <row r="53" spans="1:49" s="36" customFormat="1" ht="18.75" customHeight="1">
      <c r="A53" s="342" t="s">
        <v>69</v>
      </c>
      <c r="B53" s="342"/>
      <c r="C53" s="171"/>
      <c r="D53" s="104"/>
      <c r="E53" s="340"/>
      <c r="F53" s="340"/>
      <c r="G53" s="340"/>
      <c r="H53" s="340"/>
      <c r="I53" s="340"/>
      <c r="J53" s="172"/>
      <c r="K53" s="173"/>
      <c r="L53" s="338"/>
      <c r="M53" s="338"/>
      <c r="N53" s="338"/>
      <c r="O53" s="338"/>
      <c r="P53" s="338"/>
      <c r="Q53" s="174"/>
      <c r="R53" s="173"/>
      <c r="S53" s="343"/>
      <c r="T53" s="343"/>
      <c r="U53" s="343"/>
      <c r="V53" s="343"/>
      <c r="W53" s="343"/>
      <c r="X53" s="104"/>
      <c r="Y53" s="175"/>
      <c r="Z53" s="341"/>
      <c r="AA53" s="341"/>
      <c r="AB53" s="341"/>
      <c r="AC53" s="341"/>
      <c r="AD53" s="341"/>
      <c r="AE53" s="341"/>
      <c r="AF53" s="153"/>
      <c r="AG53" s="154"/>
      <c r="AH53" s="338">
        <v>10</v>
      </c>
      <c r="AI53" s="338"/>
      <c r="AJ53" s="338"/>
      <c r="AK53" s="338"/>
      <c r="AL53" s="338"/>
      <c r="AM53" s="338"/>
      <c r="AN53" s="123"/>
      <c r="AO53" s="124"/>
      <c r="AP53" s="338">
        <v>6</v>
      </c>
      <c r="AQ53" s="338"/>
      <c r="AR53" s="338"/>
      <c r="AS53" s="338"/>
      <c r="AT53" s="338"/>
      <c r="AU53" s="338"/>
      <c r="AV53" s="123"/>
      <c r="AW53" s="124"/>
    </row>
    <row r="54" spans="1:49" s="36" customFormat="1" ht="18.75" customHeight="1">
      <c r="A54" s="339" t="s">
        <v>70</v>
      </c>
      <c r="B54" s="339"/>
      <c r="C54" s="166"/>
      <c r="D54" s="177"/>
      <c r="E54" s="340">
        <f>E51/15</f>
        <v>26</v>
      </c>
      <c r="F54" s="340"/>
      <c r="G54" s="340"/>
      <c r="H54" s="340"/>
      <c r="I54" s="340"/>
      <c r="J54" s="105"/>
      <c r="K54" s="178"/>
      <c r="L54" s="340">
        <f>L51/15</f>
        <v>22</v>
      </c>
      <c r="M54" s="340"/>
      <c r="N54" s="340"/>
      <c r="O54" s="340"/>
      <c r="P54" s="340"/>
      <c r="Q54" s="105"/>
      <c r="R54" s="178"/>
      <c r="S54" s="341">
        <f>S51/15</f>
        <v>24</v>
      </c>
      <c r="T54" s="341"/>
      <c r="U54" s="341"/>
      <c r="V54" s="341"/>
      <c r="W54" s="341"/>
      <c r="X54" s="179"/>
      <c r="Y54" s="180"/>
      <c r="Z54" s="341">
        <f>Z51/15</f>
        <v>29</v>
      </c>
      <c r="AA54" s="341"/>
      <c r="AB54" s="341"/>
      <c r="AC54" s="341"/>
      <c r="AD54" s="341"/>
      <c r="AE54" s="341"/>
      <c r="AF54" s="153"/>
      <c r="AG54" s="154"/>
      <c r="AH54" s="338">
        <f>AH51/15</f>
        <v>27</v>
      </c>
      <c r="AI54" s="338"/>
      <c r="AJ54" s="338"/>
      <c r="AK54" s="338"/>
      <c r="AL54" s="338"/>
      <c r="AM54" s="338"/>
      <c r="AN54" s="123"/>
      <c r="AO54" s="124"/>
      <c r="AP54" s="338">
        <f>AP51/15</f>
        <v>15</v>
      </c>
      <c r="AQ54" s="338"/>
      <c r="AR54" s="338"/>
      <c r="AS54" s="338"/>
      <c r="AT54" s="338"/>
      <c r="AU54" s="338"/>
      <c r="AV54" s="123"/>
      <c r="AW54" s="124"/>
    </row>
    <row r="55" spans="1:49" s="36" customFormat="1" ht="18.75" customHeight="1">
      <c r="A55" s="339" t="s">
        <v>71</v>
      </c>
      <c r="B55" s="339"/>
      <c r="C55" s="181"/>
      <c r="D55" s="182">
        <f>E55+L55+S55+Z55+AH55+AP55</f>
        <v>212</v>
      </c>
      <c r="E55" s="344">
        <f>J51+J50</f>
        <v>30</v>
      </c>
      <c r="F55" s="344"/>
      <c r="G55" s="344"/>
      <c r="H55" s="344"/>
      <c r="I55" s="344"/>
      <c r="J55" s="105"/>
      <c r="K55" s="178"/>
      <c r="L55" s="344">
        <f>Q51+Q50</f>
        <v>36</v>
      </c>
      <c r="M55" s="344"/>
      <c r="N55" s="344"/>
      <c r="O55" s="344"/>
      <c r="P55" s="344"/>
      <c r="Q55" s="105"/>
      <c r="R55" s="178"/>
      <c r="S55" s="345">
        <f>X51+X50</f>
        <v>30</v>
      </c>
      <c r="T55" s="345"/>
      <c r="U55" s="345"/>
      <c r="V55" s="345"/>
      <c r="W55" s="345"/>
      <c r="X55" s="104"/>
      <c r="Y55" s="175"/>
      <c r="Z55" s="345">
        <f>AF51+AF50</f>
        <v>53</v>
      </c>
      <c r="AA55" s="345"/>
      <c r="AB55" s="345"/>
      <c r="AC55" s="345"/>
      <c r="AD55" s="345"/>
      <c r="AE55" s="345"/>
      <c r="AF55" s="104"/>
      <c r="AG55" s="175"/>
      <c r="AH55" s="344">
        <f>AN51+AN50</f>
        <v>36</v>
      </c>
      <c r="AI55" s="344"/>
      <c r="AJ55" s="344"/>
      <c r="AK55" s="344"/>
      <c r="AL55" s="344"/>
      <c r="AM55" s="344"/>
      <c r="AN55" s="105"/>
      <c r="AO55" s="178"/>
      <c r="AP55" s="344">
        <f>AV51+AV50</f>
        <v>27</v>
      </c>
      <c r="AQ55" s="344"/>
      <c r="AR55" s="344"/>
      <c r="AS55" s="344"/>
      <c r="AT55" s="344"/>
      <c r="AU55" s="344"/>
      <c r="AV55" s="105"/>
      <c r="AW55" s="178"/>
    </row>
    <row r="56" spans="1:49" s="36" customFormat="1" ht="32.25" customHeight="1">
      <c r="A56" s="176"/>
      <c r="B56" s="1"/>
      <c r="C56" s="181" t="s">
        <v>72</v>
      </c>
      <c r="D56" s="182" t="s">
        <v>73</v>
      </c>
      <c r="E56" s="184" t="s">
        <v>74</v>
      </c>
      <c r="F56" s="183"/>
      <c r="G56" s="183"/>
      <c r="H56" s="183"/>
      <c r="I56" s="183"/>
      <c r="J56" s="105"/>
      <c r="K56" s="178"/>
      <c r="L56" s="183"/>
      <c r="M56" s="183"/>
      <c r="N56" s="183"/>
      <c r="O56" s="183"/>
      <c r="P56" s="183"/>
      <c r="Q56" s="105"/>
      <c r="R56" s="178"/>
      <c r="S56" s="131"/>
      <c r="T56" s="131"/>
      <c r="U56" s="131"/>
      <c r="V56" s="131"/>
      <c r="W56" s="131"/>
      <c r="X56" s="104"/>
      <c r="Y56" s="175"/>
      <c r="Z56" s="131"/>
      <c r="AA56" s="131"/>
      <c r="AB56" s="131"/>
      <c r="AC56" s="131"/>
      <c r="AD56" s="131"/>
      <c r="AE56" s="131"/>
      <c r="AF56" s="104"/>
      <c r="AG56" s="175"/>
      <c r="AH56" s="183"/>
      <c r="AI56" s="183"/>
      <c r="AJ56" s="183"/>
      <c r="AK56" s="183"/>
      <c r="AL56" s="183"/>
      <c r="AM56" s="183"/>
      <c r="AN56" s="105"/>
      <c r="AO56" s="178"/>
      <c r="AP56" s="183"/>
      <c r="AQ56" s="183"/>
      <c r="AR56" s="183"/>
      <c r="AS56" s="183"/>
      <c r="AT56" s="183"/>
      <c r="AU56" s="183"/>
      <c r="AV56" s="105"/>
      <c r="AW56" s="178"/>
    </row>
    <row r="57" spans="1:49" s="36" customFormat="1" ht="20.25" customHeight="1">
      <c r="A57" s="185"/>
      <c r="B57" s="185" t="s">
        <v>75</v>
      </c>
      <c r="C57" s="186">
        <f>F51+M51+T51+AA51+AI51+AQ51+195</f>
        <v>855</v>
      </c>
      <c r="D57" s="187">
        <f>C57/15</f>
        <v>57</v>
      </c>
      <c r="E57" s="188">
        <f>D57/D55</f>
        <v>0.26886792452830188</v>
      </c>
      <c r="F57" s="189"/>
      <c r="G57" s="183"/>
      <c r="H57" s="183"/>
      <c r="I57" s="183"/>
      <c r="J57" s="105"/>
      <c r="K57" s="178"/>
      <c r="L57" s="183"/>
      <c r="M57" s="183"/>
      <c r="N57" s="183"/>
      <c r="O57" s="183"/>
      <c r="P57" s="183"/>
      <c r="Q57" s="105"/>
      <c r="R57" s="178"/>
      <c r="S57" s="131"/>
      <c r="T57" s="131"/>
      <c r="U57" s="131"/>
      <c r="V57" s="131"/>
      <c r="W57" s="131"/>
      <c r="X57" s="104"/>
      <c r="Y57" s="175"/>
      <c r="Z57" s="131"/>
      <c r="AA57" s="131"/>
      <c r="AB57" s="131"/>
      <c r="AC57" s="131"/>
      <c r="AD57" s="131"/>
      <c r="AE57" s="131"/>
      <c r="AF57" s="104"/>
      <c r="AG57" s="175"/>
      <c r="AH57" s="183"/>
      <c r="AI57" s="183"/>
      <c r="AJ57" s="183"/>
      <c r="AK57" s="183"/>
      <c r="AL57" s="183"/>
      <c r="AM57" s="183"/>
      <c r="AN57" s="105"/>
      <c r="AO57" s="178"/>
      <c r="AP57" s="183"/>
      <c r="AQ57" s="183"/>
      <c r="AR57" s="183"/>
      <c r="AS57" s="183"/>
      <c r="AT57" s="183"/>
      <c r="AU57" s="183"/>
      <c r="AV57" s="105"/>
      <c r="AW57" s="178"/>
    </row>
    <row r="58" spans="1:49" s="36" customFormat="1" ht="20.25" customHeight="1">
      <c r="A58" s="190"/>
      <c r="B58" s="190" t="s">
        <v>76</v>
      </c>
      <c r="C58" s="191">
        <f>D52-C57</f>
        <v>2250</v>
      </c>
      <c r="D58" s="192">
        <v>135</v>
      </c>
      <c r="E58" s="193">
        <f>D58/D55</f>
        <v>0.6367924528301887</v>
      </c>
      <c r="F58" s="183"/>
      <c r="G58" s="183"/>
      <c r="H58" s="183"/>
      <c r="I58" s="183"/>
      <c r="J58" s="105"/>
      <c r="K58" s="178"/>
      <c r="L58" s="183"/>
      <c r="M58" s="183"/>
      <c r="N58" s="183"/>
      <c r="O58" s="183"/>
      <c r="P58" s="183"/>
      <c r="Q58" s="105"/>
      <c r="R58" s="178"/>
      <c r="S58" s="131"/>
      <c r="T58" s="131"/>
      <c r="U58" s="131"/>
      <c r="V58" s="131"/>
      <c r="W58" s="131"/>
      <c r="X58" s="104"/>
      <c r="Y58" s="175"/>
      <c r="Z58" s="131"/>
      <c r="AA58" s="131"/>
      <c r="AB58" s="131"/>
      <c r="AC58" s="131"/>
      <c r="AD58" s="131"/>
      <c r="AE58" s="131"/>
      <c r="AF58" s="104"/>
      <c r="AG58" s="175"/>
      <c r="AH58" s="183"/>
      <c r="AI58" s="183"/>
      <c r="AJ58" s="183"/>
      <c r="AK58" s="183"/>
      <c r="AL58" s="183"/>
      <c r="AM58" s="183"/>
      <c r="AN58" s="105"/>
      <c r="AO58" s="178"/>
      <c r="AP58" s="183"/>
      <c r="AQ58" s="183"/>
      <c r="AR58" s="183"/>
      <c r="AS58" s="183"/>
      <c r="AT58" s="183"/>
      <c r="AU58" s="183"/>
      <c r="AV58" s="105"/>
      <c r="AW58" s="178"/>
    </row>
    <row r="59" spans="1:49" s="36" customFormat="1" ht="20.25" customHeight="1">
      <c r="A59" s="176" t="s">
        <v>77</v>
      </c>
      <c r="B59" s="176"/>
      <c r="C59" s="181"/>
      <c r="D59" s="182"/>
      <c r="E59" s="194"/>
      <c r="F59" s="183"/>
      <c r="G59" s="183"/>
      <c r="H59" s="183"/>
      <c r="I59" s="183"/>
      <c r="J59" s="105"/>
      <c r="K59" s="178"/>
      <c r="L59" s="183"/>
      <c r="M59" s="183"/>
      <c r="N59" s="183"/>
      <c r="O59" s="183"/>
      <c r="P59" s="183"/>
      <c r="Q59" s="105"/>
      <c r="R59" s="178"/>
      <c r="S59" s="131"/>
      <c r="T59" s="131"/>
      <c r="U59" s="131"/>
      <c r="V59" s="131"/>
      <c r="W59" s="131"/>
      <c r="X59" s="104"/>
      <c r="Y59" s="175"/>
      <c r="Z59" s="131"/>
      <c r="AA59" s="131"/>
      <c r="AB59" s="131"/>
      <c r="AC59" s="131"/>
      <c r="AD59" s="131"/>
      <c r="AE59" s="131"/>
      <c r="AF59" s="104"/>
      <c r="AG59" s="175"/>
      <c r="AH59" s="183"/>
      <c r="AI59" s="183"/>
      <c r="AJ59" s="183"/>
      <c r="AK59" s="183"/>
      <c r="AL59" s="183"/>
      <c r="AM59" s="183"/>
      <c r="AN59" s="105"/>
      <c r="AO59" s="178"/>
      <c r="AP59" s="183"/>
      <c r="AQ59" s="183"/>
      <c r="AR59" s="183"/>
      <c r="AS59" s="183"/>
      <c r="AT59" s="183"/>
      <c r="AU59" s="183"/>
      <c r="AV59" s="105"/>
      <c r="AW59" s="178"/>
    </row>
    <row r="60" spans="1:49" s="197" customFormat="1" ht="18.75" customHeight="1">
      <c r="A60" s="195" t="s">
        <v>78</v>
      </c>
      <c r="B60" s="195"/>
      <c r="C60" s="196">
        <f>C48+C49</f>
        <v>64</v>
      </c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  <c r="AW60" s="195"/>
    </row>
    <row r="61" spans="1:49" ht="20.25" customHeight="1"/>
  </sheetData>
  <mergeCells count="47">
    <mergeCell ref="AH55:AM55"/>
    <mergeCell ref="AP55:AU55"/>
    <mergeCell ref="A55:B55"/>
    <mergeCell ref="E55:I55"/>
    <mergeCell ref="L55:P55"/>
    <mergeCell ref="S55:W55"/>
    <mergeCell ref="Z55:AE55"/>
    <mergeCell ref="AH53:AM53"/>
    <mergeCell ref="AP53:AU53"/>
    <mergeCell ref="A54:B54"/>
    <mergeCell ref="E54:I54"/>
    <mergeCell ref="L54:P54"/>
    <mergeCell ref="S54:W54"/>
    <mergeCell ref="Z54:AE54"/>
    <mergeCell ref="AH54:AM54"/>
    <mergeCell ref="AP54:AU54"/>
    <mergeCell ref="A53:B53"/>
    <mergeCell ref="E53:I53"/>
    <mergeCell ref="L53:P53"/>
    <mergeCell ref="S53:W53"/>
    <mergeCell ref="Z53:AE53"/>
    <mergeCell ref="A48:B48"/>
    <mergeCell ref="A49:B49"/>
    <mergeCell ref="A50:B50"/>
    <mergeCell ref="A51:B51"/>
    <mergeCell ref="A52:B52"/>
    <mergeCell ref="A29:B29"/>
    <mergeCell ref="A30:AW30"/>
    <mergeCell ref="A43:B43"/>
    <mergeCell ref="A44:AW44"/>
    <mergeCell ref="A47:B47"/>
    <mergeCell ref="A4:AW4"/>
    <mergeCell ref="A6:B6"/>
    <mergeCell ref="A7:AW7"/>
    <mergeCell ref="A17:B17"/>
    <mergeCell ref="A18:AW18"/>
    <mergeCell ref="A1:A3"/>
    <mergeCell ref="B1:B3"/>
    <mergeCell ref="E1:R1"/>
    <mergeCell ref="S1:AG1"/>
    <mergeCell ref="AH1:AW1"/>
    <mergeCell ref="E2:K2"/>
    <mergeCell ref="L2:R2"/>
    <mergeCell ref="S2:Y2"/>
    <mergeCell ref="Z2:AG2"/>
    <mergeCell ref="AH2:AO2"/>
    <mergeCell ref="AP2:AW2"/>
  </mergeCells>
  <printOptions horizontalCentered="1" verticalCentered="1"/>
  <pageMargins left="1.1111111111111099E-2" right="0" top="0.4" bottom="0" header="0.51180555555555496" footer="0.51180555555555496"/>
  <pageSetup paperSize="9" scale="42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52"/>
  <sheetViews>
    <sheetView tabSelected="1" view="pageBreakPreview" topLeftCell="A19" zoomScale="60" zoomScaleNormal="88" workbookViewId="0">
      <selection activeCell="AJ31" sqref="AJ31"/>
    </sheetView>
  </sheetViews>
  <sheetFormatPr defaultRowHeight="12.75"/>
  <cols>
    <col min="1" max="1" width="4" style="1" customWidth="1"/>
    <col min="2" max="2" width="30.42578125" style="1" customWidth="1"/>
    <col min="3" max="3" width="7.7109375" style="198" hidden="1" customWidth="1"/>
    <col min="4" max="6" width="3.5703125" style="1" customWidth="1"/>
    <col min="7" max="7" width="4.42578125" style="1" customWidth="1"/>
    <col min="8" max="8" width="3.42578125" style="1" customWidth="1"/>
    <col min="9" max="27" width="3.5703125" style="1" customWidth="1"/>
    <col min="28" max="28" width="5.5703125" style="1" customWidth="1"/>
    <col min="29" max="1025" width="8.85546875" style="1" customWidth="1"/>
  </cols>
  <sheetData>
    <row r="1" spans="1:28" ht="19.5" customHeight="1">
      <c r="A1" s="199" t="s">
        <v>79</v>
      </c>
      <c r="B1" s="200"/>
      <c r="C1" s="201" t="s">
        <v>80</v>
      </c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3"/>
      <c r="Q1" s="346" t="s">
        <v>81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205"/>
    </row>
    <row r="2" spans="1:28">
      <c r="A2" s="206" t="s">
        <v>82</v>
      </c>
      <c r="B2" s="207"/>
      <c r="C2" s="208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10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</row>
    <row r="3" spans="1:28">
      <c r="A3" s="211"/>
      <c r="B3" s="212"/>
      <c r="C3" s="213"/>
      <c r="D3" s="212"/>
      <c r="E3" s="212"/>
      <c r="F3" s="214"/>
      <c r="G3" s="347" t="s">
        <v>83</v>
      </c>
      <c r="H3" s="347"/>
      <c r="I3" s="347"/>
      <c r="J3" s="347"/>
      <c r="K3" s="347"/>
      <c r="L3" s="347"/>
      <c r="M3" s="347"/>
      <c r="N3" s="348" t="s">
        <v>84</v>
      </c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</row>
    <row r="4" spans="1:28" ht="13.5" customHeight="1">
      <c r="A4" s="215"/>
      <c r="B4" s="215"/>
      <c r="C4" s="216"/>
      <c r="D4" s="217"/>
      <c r="E4" s="217"/>
      <c r="F4" s="217"/>
      <c r="G4" s="349" t="s">
        <v>85</v>
      </c>
      <c r="H4" s="349"/>
      <c r="I4" s="349"/>
      <c r="J4" s="349"/>
      <c r="K4" s="349"/>
      <c r="L4" s="349"/>
      <c r="M4" s="349"/>
      <c r="N4" s="348" t="s">
        <v>86</v>
      </c>
      <c r="O4" s="348"/>
      <c r="P4" s="348"/>
      <c r="Q4" s="348"/>
      <c r="R4" s="348"/>
      <c r="S4" s="348"/>
      <c r="T4" s="348"/>
      <c r="U4" s="348" t="s">
        <v>87</v>
      </c>
      <c r="V4" s="348"/>
      <c r="W4" s="348"/>
      <c r="X4" s="348"/>
      <c r="Y4" s="348"/>
      <c r="Z4" s="348"/>
      <c r="AA4" s="348"/>
    </row>
    <row r="5" spans="1:28" ht="81" customHeight="1">
      <c r="A5" s="218" t="s">
        <v>88</v>
      </c>
      <c r="B5" s="219" t="s">
        <v>1</v>
      </c>
      <c r="C5" s="220" t="s">
        <v>89</v>
      </c>
      <c r="D5" s="221" t="s">
        <v>18</v>
      </c>
      <c r="E5" s="222" t="s">
        <v>11</v>
      </c>
      <c r="F5" s="222" t="s">
        <v>12</v>
      </c>
      <c r="G5" s="223" t="s">
        <v>13</v>
      </c>
      <c r="H5" s="12" t="s">
        <v>14</v>
      </c>
      <c r="I5" s="13" t="s">
        <v>15</v>
      </c>
      <c r="J5" s="13" t="s">
        <v>16</v>
      </c>
      <c r="K5" s="14" t="s">
        <v>17</v>
      </c>
      <c r="L5" s="14" t="s">
        <v>90</v>
      </c>
      <c r="M5" s="14" t="s">
        <v>18</v>
      </c>
      <c r="N5" s="14" t="s">
        <v>13</v>
      </c>
      <c r="O5" s="12" t="s">
        <v>14</v>
      </c>
      <c r="P5" s="13" t="s">
        <v>15</v>
      </c>
      <c r="Q5" s="13" t="s">
        <v>16</v>
      </c>
      <c r="R5" s="14" t="s">
        <v>17</v>
      </c>
      <c r="S5" s="14" t="s">
        <v>90</v>
      </c>
      <c r="T5" s="14" t="s">
        <v>18</v>
      </c>
      <c r="U5" s="14" t="s">
        <v>13</v>
      </c>
      <c r="V5" s="12" t="s">
        <v>14</v>
      </c>
      <c r="W5" s="13" t="s">
        <v>15</v>
      </c>
      <c r="X5" s="13" t="s">
        <v>16</v>
      </c>
      <c r="Y5" s="14" t="s">
        <v>17</v>
      </c>
      <c r="Z5" s="14" t="s">
        <v>90</v>
      </c>
      <c r="AA5" s="14" t="s">
        <v>18</v>
      </c>
    </row>
    <row r="6" spans="1:28">
      <c r="A6" s="224" t="s">
        <v>91</v>
      </c>
      <c r="B6" s="225" t="s">
        <v>92</v>
      </c>
      <c r="C6" s="226"/>
      <c r="D6" s="227"/>
      <c r="E6" s="228">
        <f t="shared" ref="E6:E24" si="0">L6+S6+Z6</f>
        <v>4</v>
      </c>
      <c r="F6" s="229">
        <f t="shared" ref="F6:F24" si="1">G6+N6+U6</f>
        <v>60</v>
      </c>
      <c r="G6" s="229">
        <f t="shared" ref="G6:G24" si="2">SUM(H6:K6)</f>
        <v>0</v>
      </c>
      <c r="H6" s="230"/>
      <c r="I6" s="231"/>
      <c r="J6" s="231"/>
      <c r="K6" s="232"/>
      <c r="L6" s="227"/>
      <c r="M6" s="233"/>
      <c r="N6" s="229">
        <f t="shared" ref="N6:N24" si="3">SUM(O6:R6)</f>
        <v>60</v>
      </c>
      <c r="O6" s="234">
        <v>30</v>
      </c>
      <c r="P6" s="235"/>
      <c r="Q6" s="236">
        <v>30</v>
      </c>
      <c r="R6" s="233"/>
      <c r="S6" s="237">
        <v>4</v>
      </c>
      <c r="T6" s="238" t="s">
        <v>24</v>
      </c>
      <c r="U6" s="229">
        <f t="shared" ref="U6:U24" si="4">SUM(V6:Y6)</f>
        <v>0</v>
      </c>
      <c r="V6" s="239"/>
      <c r="W6" s="240"/>
      <c r="X6" s="240"/>
      <c r="Y6" s="232"/>
      <c r="Z6" s="232"/>
      <c r="AA6" s="232"/>
    </row>
    <row r="7" spans="1:28">
      <c r="A7" s="224" t="s">
        <v>93</v>
      </c>
      <c r="B7" s="225" t="s">
        <v>94</v>
      </c>
      <c r="C7" s="241"/>
      <c r="D7" s="237"/>
      <c r="E7" s="229">
        <f t="shared" si="0"/>
        <v>2</v>
      </c>
      <c r="F7" s="229">
        <f t="shared" si="1"/>
        <v>30</v>
      </c>
      <c r="G7" s="229">
        <f t="shared" si="2"/>
        <v>0</v>
      </c>
      <c r="H7" s="242"/>
      <c r="I7" s="235"/>
      <c r="J7" s="235"/>
      <c r="K7" s="243"/>
      <c r="L7" s="237"/>
      <c r="M7" s="235"/>
      <c r="N7" s="229">
        <f t="shared" si="3"/>
        <v>30</v>
      </c>
      <c r="O7" s="234">
        <v>30</v>
      </c>
      <c r="P7" s="235"/>
      <c r="Q7" s="235"/>
      <c r="R7" s="235"/>
      <c r="S7" s="244">
        <v>2</v>
      </c>
      <c r="T7" s="238" t="s">
        <v>23</v>
      </c>
      <c r="U7" s="229">
        <f t="shared" si="4"/>
        <v>0</v>
      </c>
      <c r="V7" s="239"/>
      <c r="W7" s="240"/>
      <c r="X7" s="240"/>
      <c r="Y7" s="243"/>
      <c r="Z7" s="243"/>
      <c r="AA7" s="243"/>
    </row>
    <row r="8" spans="1:28" ht="25.5" customHeight="1">
      <c r="A8" s="245" t="s">
        <v>95</v>
      </c>
      <c r="B8" s="225" t="s">
        <v>96</v>
      </c>
      <c r="C8" s="241"/>
      <c r="D8" s="237"/>
      <c r="E8" s="229">
        <f t="shared" si="0"/>
        <v>2</v>
      </c>
      <c r="F8" s="229">
        <f t="shared" si="1"/>
        <v>15</v>
      </c>
      <c r="G8" s="229">
        <f t="shared" si="2"/>
        <v>15</v>
      </c>
      <c r="H8" s="234"/>
      <c r="I8" s="235">
        <v>15</v>
      </c>
      <c r="J8" s="235"/>
      <c r="K8" s="243"/>
      <c r="L8" s="237">
        <v>2</v>
      </c>
      <c r="M8" s="238" t="s">
        <v>23</v>
      </c>
      <c r="N8" s="229">
        <f t="shared" si="3"/>
        <v>0</v>
      </c>
      <c r="O8" s="234"/>
      <c r="P8" s="235"/>
      <c r="Q8" s="235"/>
      <c r="R8" s="235"/>
      <c r="S8" s="244"/>
      <c r="T8" s="246"/>
      <c r="U8" s="229">
        <f t="shared" si="4"/>
        <v>0</v>
      </c>
      <c r="V8" s="239"/>
      <c r="W8" s="240"/>
      <c r="X8" s="240"/>
      <c r="Y8" s="243"/>
      <c r="Z8" s="243"/>
      <c r="AA8" s="243"/>
    </row>
    <row r="9" spans="1:28" ht="25.5">
      <c r="A9" s="245" t="s">
        <v>97</v>
      </c>
      <c r="B9" s="225" t="s">
        <v>98</v>
      </c>
      <c r="C9" s="247"/>
      <c r="D9" s="237"/>
      <c r="E9" s="229">
        <f t="shared" si="0"/>
        <v>2</v>
      </c>
      <c r="F9" s="229">
        <f t="shared" si="1"/>
        <v>30</v>
      </c>
      <c r="G9" s="229">
        <f t="shared" si="2"/>
        <v>0</v>
      </c>
      <c r="H9" s="234"/>
      <c r="I9" s="235"/>
      <c r="J9" s="248"/>
      <c r="K9" s="243"/>
      <c r="L9" s="237"/>
      <c r="M9" s="235"/>
      <c r="N9" s="229">
        <f t="shared" si="3"/>
        <v>30</v>
      </c>
      <c r="O9" s="234"/>
      <c r="P9" s="235"/>
      <c r="Q9" s="235">
        <v>30</v>
      </c>
      <c r="R9" s="235"/>
      <c r="S9" s="244">
        <v>2</v>
      </c>
      <c r="T9" s="238" t="s">
        <v>23</v>
      </c>
      <c r="U9" s="229">
        <f t="shared" si="4"/>
        <v>0</v>
      </c>
      <c r="V9" s="239"/>
      <c r="W9" s="240"/>
      <c r="X9" s="240"/>
      <c r="Y9" s="243"/>
      <c r="Z9" s="243"/>
      <c r="AA9" s="243"/>
    </row>
    <row r="10" spans="1:28">
      <c r="A10" s="245" t="s">
        <v>99</v>
      </c>
      <c r="B10" s="225" t="s">
        <v>100</v>
      </c>
      <c r="C10" s="247"/>
      <c r="D10" s="237"/>
      <c r="E10" s="229">
        <f t="shared" si="0"/>
        <v>3</v>
      </c>
      <c r="F10" s="229">
        <f t="shared" si="1"/>
        <v>30</v>
      </c>
      <c r="G10" s="229">
        <f t="shared" si="2"/>
        <v>0</v>
      </c>
      <c r="H10" s="242"/>
      <c r="I10" s="248"/>
      <c r="J10" s="248"/>
      <c r="K10" s="249"/>
      <c r="L10" s="237"/>
      <c r="M10" s="235"/>
      <c r="N10" s="229">
        <f t="shared" si="3"/>
        <v>30</v>
      </c>
      <c r="O10" s="234"/>
      <c r="P10" s="235"/>
      <c r="Q10" s="235">
        <v>15</v>
      </c>
      <c r="R10" s="235">
        <v>15</v>
      </c>
      <c r="S10" s="237">
        <v>3</v>
      </c>
      <c r="T10" s="238" t="s">
        <v>23</v>
      </c>
      <c r="U10" s="229">
        <f t="shared" si="4"/>
        <v>0</v>
      </c>
      <c r="V10" s="239"/>
      <c r="W10" s="240"/>
      <c r="X10" s="240"/>
      <c r="Y10" s="243"/>
      <c r="Z10" s="243"/>
      <c r="AA10" s="243"/>
    </row>
    <row r="11" spans="1:28">
      <c r="A11" s="245" t="s">
        <v>101</v>
      </c>
      <c r="B11" s="225" t="s">
        <v>102</v>
      </c>
      <c r="C11" s="247"/>
      <c r="D11" s="237"/>
      <c r="E11" s="229">
        <f t="shared" si="0"/>
        <v>2</v>
      </c>
      <c r="F11" s="229">
        <f t="shared" si="1"/>
        <v>15</v>
      </c>
      <c r="G11" s="229">
        <f t="shared" si="2"/>
        <v>15</v>
      </c>
      <c r="H11" s="234"/>
      <c r="I11" s="235"/>
      <c r="J11" s="235"/>
      <c r="K11" s="243">
        <v>15</v>
      </c>
      <c r="L11" s="237">
        <v>2</v>
      </c>
      <c r="M11" s="238" t="s">
        <v>23</v>
      </c>
      <c r="N11" s="229">
        <f t="shared" si="3"/>
        <v>0</v>
      </c>
      <c r="O11" s="234"/>
      <c r="P11" s="235"/>
      <c r="Q11" s="235"/>
      <c r="R11" s="235"/>
      <c r="S11" s="237"/>
      <c r="T11" s="235"/>
      <c r="U11" s="229">
        <f t="shared" si="4"/>
        <v>0</v>
      </c>
      <c r="V11" s="239"/>
      <c r="W11" s="240"/>
      <c r="X11" s="240"/>
      <c r="Y11" s="243"/>
      <c r="Z11" s="243"/>
      <c r="AA11" s="243"/>
    </row>
    <row r="12" spans="1:28">
      <c r="A12" s="245" t="s">
        <v>103</v>
      </c>
      <c r="B12" s="225" t="s">
        <v>104</v>
      </c>
      <c r="C12" s="247"/>
      <c r="D12" s="237"/>
      <c r="E12" s="229">
        <f t="shared" si="0"/>
        <v>3</v>
      </c>
      <c r="F12" s="229">
        <f t="shared" si="1"/>
        <v>30</v>
      </c>
      <c r="G12" s="229">
        <f t="shared" si="2"/>
        <v>30</v>
      </c>
      <c r="H12" s="234">
        <v>15</v>
      </c>
      <c r="I12" s="235">
        <v>15</v>
      </c>
      <c r="J12" s="235"/>
      <c r="K12" s="243"/>
      <c r="L12" s="237">
        <v>3</v>
      </c>
      <c r="M12" s="238" t="s">
        <v>23</v>
      </c>
      <c r="N12" s="229">
        <f t="shared" si="3"/>
        <v>0</v>
      </c>
      <c r="O12" s="234"/>
      <c r="P12" s="235"/>
      <c r="Q12" s="235"/>
      <c r="R12" s="235"/>
      <c r="S12" s="237"/>
      <c r="T12" s="235"/>
      <c r="U12" s="229">
        <f t="shared" si="4"/>
        <v>0</v>
      </c>
      <c r="V12" s="239"/>
      <c r="W12" s="240"/>
      <c r="X12" s="240"/>
      <c r="Y12" s="243"/>
      <c r="Z12" s="243"/>
      <c r="AA12" s="243"/>
    </row>
    <row r="13" spans="1:28">
      <c r="A13" s="245" t="s">
        <v>105</v>
      </c>
      <c r="B13" s="225" t="s">
        <v>106</v>
      </c>
      <c r="C13" s="247"/>
      <c r="D13" s="237"/>
      <c r="E13" s="229">
        <f t="shared" si="0"/>
        <v>2</v>
      </c>
      <c r="F13" s="229">
        <f t="shared" si="1"/>
        <v>30</v>
      </c>
      <c r="G13" s="229">
        <f t="shared" si="2"/>
        <v>0</v>
      </c>
      <c r="H13" s="234"/>
      <c r="I13" s="235"/>
      <c r="J13" s="248"/>
      <c r="K13" s="243"/>
      <c r="L13" s="237"/>
      <c r="M13" s="235"/>
      <c r="N13" s="229">
        <f t="shared" si="3"/>
        <v>0</v>
      </c>
      <c r="O13" s="234"/>
      <c r="P13" s="235"/>
      <c r="Q13" s="235"/>
      <c r="R13" s="235"/>
      <c r="S13" s="237"/>
      <c r="T13" s="235"/>
      <c r="U13" s="229">
        <f t="shared" si="4"/>
        <v>30</v>
      </c>
      <c r="V13" s="239"/>
      <c r="W13" s="240"/>
      <c r="X13" s="235">
        <v>30</v>
      </c>
      <c r="Y13" s="243"/>
      <c r="Z13" s="243">
        <v>2</v>
      </c>
      <c r="AA13" s="238" t="s">
        <v>23</v>
      </c>
    </row>
    <row r="14" spans="1:28">
      <c r="A14" s="245" t="s">
        <v>107</v>
      </c>
      <c r="B14" s="225" t="s">
        <v>108</v>
      </c>
      <c r="C14" s="247"/>
      <c r="D14" s="237"/>
      <c r="E14" s="229">
        <f t="shared" si="0"/>
        <v>2</v>
      </c>
      <c r="F14" s="229">
        <f t="shared" si="1"/>
        <v>30</v>
      </c>
      <c r="G14" s="229">
        <f t="shared" si="2"/>
        <v>0</v>
      </c>
      <c r="H14" s="234"/>
      <c r="I14" s="235"/>
      <c r="J14" s="248"/>
      <c r="K14" s="243"/>
      <c r="L14" s="237"/>
      <c r="M14" s="235"/>
      <c r="N14" s="229">
        <f t="shared" si="3"/>
        <v>30</v>
      </c>
      <c r="O14" s="234"/>
      <c r="P14" s="235"/>
      <c r="Q14" s="235">
        <v>30</v>
      </c>
      <c r="R14" s="235"/>
      <c r="S14" s="237">
        <v>2</v>
      </c>
      <c r="T14" s="235" t="s">
        <v>23</v>
      </c>
      <c r="U14" s="229">
        <f t="shared" si="4"/>
        <v>0</v>
      </c>
      <c r="V14" s="239"/>
      <c r="W14" s="240"/>
      <c r="X14" s="240"/>
      <c r="Y14" s="243"/>
      <c r="Z14" s="243"/>
      <c r="AA14" s="243"/>
    </row>
    <row r="15" spans="1:28" ht="24.75" customHeight="1">
      <c r="A15" s="245" t="s">
        <v>109</v>
      </c>
      <c r="B15" s="225" t="s">
        <v>110</v>
      </c>
      <c r="C15" s="247"/>
      <c r="D15" s="237"/>
      <c r="E15" s="229">
        <f t="shared" si="0"/>
        <v>2</v>
      </c>
      <c r="F15" s="229">
        <f t="shared" si="1"/>
        <v>15</v>
      </c>
      <c r="G15" s="229">
        <f t="shared" si="2"/>
        <v>15</v>
      </c>
      <c r="H15" s="234"/>
      <c r="I15" s="235"/>
      <c r="J15" s="235">
        <v>15</v>
      </c>
      <c r="K15" s="243"/>
      <c r="L15" s="237">
        <v>2</v>
      </c>
      <c r="M15" s="238" t="s">
        <v>23</v>
      </c>
      <c r="N15" s="229">
        <f t="shared" si="3"/>
        <v>0</v>
      </c>
      <c r="O15" s="234"/>
      <c r="P15" s="235"/>
      <c r="Q15" s="235"/>
      <c r="R15" s="235"/>
      <c r="S15" s="237"/>
      <c r="T15" s="235"/>
      <c r="U15" s="229">
        <f t="shared" si="4"/>
        <v>0</v>
      </c>
      <c r="V15" s="239"/>
      <c r="W15" s="240"/>
      <c r="X15" s="240"/>
      <c r="Y15" s="243"/>
      <c r="Z15" s="243"/>
      <c r="AA15" s="243"/>
    </row>
    <row r="16" spans="1:28">
      <c r="A16" s="245" t="s">
        <v>111</v>
      </c>
      <c r="B16" s="225" t="s">
        <v>112</v>
      </c>
      <c r="C16" s="247"/>
      <c r="D16" s="237"/>
      <c r="E16" s="229">
        <f t="shared" si="0"/>
        <v>2</v>
      </c>
      <c r="F16" s="229">
        <f t="shared" si="1"/>
        <v>30</v>
      </c>
      <c r="G16" s="229">
        <f t="shared" si="2"/>
        <v>30</v>
      </c>
      <c r="H16" s="234">
        <v>15</v>
      </c>
      <c r="I16" s="235">
        <v>15</v>
      </c>
      <c r="J16" s="235"/>
      <c r="K16" s="243"/>
      <c r="L16" s="237">
        <v>2</v>
      </c>
      <c r="M16" s="238" t="s">
        <v>23</v>
      </c>
      <c r="N16" s="229">
        <f t="shared" si="3"/>
        <v>0</v>
      </c>
      <c r="O16" s="234"/>
      <c r="P16" s="235"/>
      <c r="Q16" s="235"/>
      <c r="R16" s="235"/>
      <c r="S16" s="237"/>
      <c r="T16" s="235"/>
      <c r="U16" s="229">
        <f t="shared" si="4"/>
        <v>0</v>
      </c>
      <c r="V16" s="239"/>
      <c r="W16" s="240"/>
      <c r="X16" s="240"/>
      <c r="Y16" s="243"/>
      <c r="Z16" s="243"/>
      <c r="AA16" s="243"/>
    </row>
    <row r="17" spans="1:28" ht="25.5">
      <c r="A17" s="245" t="s">
        <v>113</v>
      </c>
      <c r="B17" s="225" t="s">
        <v>114</v>
      </c>
      <c r="C17" s="247"/>
      <c r="D17" s="237"/>
      <c r="E17" s="229">
        <f t="shared" si="0"/>
        <v>2</v>
      </c>
      <c r="F17" s="229">
        <f t="shared" si="1"/>
        <v>30</v>
      </c>
      <c r="G17" s="229">
        <f t="shared" si="2"/>
        <v>0</v>
      </c>
      <c r="H17" s="242"/>
      <c r="I17" s="248"/>
      <c r="J17" s="248"/>
      <c r="K17" s="249"/>
      <c r="L17" s="237"/>
      <c r="M17" s="235"/>
      <c r="N17" s="229">
        <f t="shared" si="3"/>
        <v>30</v>
      </c>
      <c r="O17" s="234">
        <v>15</v>
      </c>
      <c r="P17" s="235">
        <v>15</v>
      </c>
      <c r="Q17" s="235"/>
      <c r="R17" s="235"/>
      <c r="S17" s="237">
        <v>2</v>
      </c>
      <c r="T17" s="238" t="s">
        <v>23</v>
      </c>
      <c r="U17" s="229">
        <f t="shared" si="4"/>
        <v>0</v>
      </c>
      <c r="V17" s="239"/>
      <c r="W17" s="240"/>
      <c r="X17" s="240"/>
      <c r="Y17" s="243"/>
      <c r="Z17" s="243"/>
      <c r="AA17" s="243"/>
    </row>
    <row r="18" spans="1:28">
      <c r="A18" s="245" t="s">
        <v>115</v>
      </c>
      <c r="B18" s="250" t="s">
        <v>116</v>
      </c>
      <c r="C18" s="247"/>
      <c r="D18" s="237"/>
      <c r="E18" s="229">
        <f t="shared" si="0"/>
        <v>2</v>
      </c>
      <c r="F18" s="229">
        <f t="shared" si="1"/>
        <v>15</v>
      </c>
      <c r="G18" s="229">
        <f t="shared" si="2"/>
        <v>15</v>
      </c>
      <c r="H18" s="234"/>
      <c r="I18" s="235"/>
      <c r="J18" s="235"/>
      <c r="K18" s="243">
        <v>15</v>
      </c>
      <c r="L18" s="237">
        <v>2</v>
      </c>
      <c r="M18" s="238" t="s">
        <v>23</v>
      </c>
      <c r="N18" s="229">
        <f t="shared" si="3"/>
        <v>0</v>
      </c>
      <c r="O18" s="234"/>
      <c r="P18" s="235"/>
      <c r="Q18" s="235"/>
      <c r="R18" s="235"/>
      <c r="S18" s="237"/>
      <c r="T18" s="235"/>
      <c r="U18" s="229">
        <f t="shared" si="4"/>
        <v>0</v>
      </c>
      <c r="V18" s="239"/>
      <c r="W18" s="240"/>
      <c r="X18" s="240"/>
      <c r="Y18" s="243"/>
      <c r="Z18" s="243"/>
      <c r="AA18" s="243"/>
    </row>
    <row r="19" spans="1:28" ht="26.25" customHeight="1">
      <c r="A19" s="245" t="s">
        <v>117</v>
      </c>
      <c r="B19" s="225" t="s">
        <v>118</v>
      </c>
      <c r="C19" s="247"/>
      <c r="D19" s="237"/>
      <c r="E19" s="229">
        <f t="shared" si="0"/>
        <v>2</v>
      </c>
      <c r="F19" s="229">
        <f t="shared" si="1"/>
        <v>30</v>
      </c>
      <c r="G19" s="229">
        <f t="shared" si="2"/>
        <v>30</v>
      </c>
      <c r="H19" s="234">
        <v>15</v>
      </c>
      <c r="I19" s="235">
        <v>15</v>
      </c>
      <c r="J19" s="235"/>
      <c r="K19" s="243"/>
      <c r="L19" s="237">
        <v>2</v>
      </c>
      <c r="M19" s="238" t="s">
        <v>23</v>
      </c>
      <c r="N19" s="229">
        <f t="shared" si="3"/>
        <v>0</v>
      </c>
      <c r="O19" s="234"/>
      <c r="P19" s="235"/>
      <c r="Q19" s="235"/>
      <c r="R19" s="235"/>
      <c r="S19" s="237"/>
      <c r="T19" s="235"/>
      <c r="U19" s="229">
        <f t="shared" si="4"/>
        <v>0</v>
      </c>
      <c r="V19" s="239"/>
      <c r="W19" s="240"/>
      <c r="X19" s="240"/>
      <c r="Y19" s="243"/>
      <c r="Z19" s="243"/>
      <c r="AA19" s="243"/>
    </row>
    <row r="20" spans="1:28" ht="25.5" customHeight="1">
      <c r="A20" s="245" t="s">
        <v>119</v>
      </c>
      <c r="B20" s="225" t="s">
        <v>120</v>
      </c>
      <c r="C20" s="247"/>
      <c r="D20" s="237"/>
      <c r="E20" s="229">
        <f t="shared" si="0"/>
        <v>3</v>
      </c>
      <c r="F20" s="229">
        <f t="shared" si="1"/>
        <v>30</v>
      </c>
      <c r="G20" s="229">
        <f t="shared" si="2"/>
        <v>0</v>
      </c>
      <c r="H20" s="242"/>
      <c r="I20" s="248"/>
      <c r="J20" s="248"/>
      <c r="K20" s="249"/>
      <c r="L20" s="237"/>
      <c r="M20" s="235"/>
      <c r="N20" s="229">
        <f t="shared" si="3"/>
        <v>30</v>
      </c>
      <c r="O20" s="234"/>
      <c r="P20" s="235"/>
      <c r="Q20" s="235">
        <v>15</v>
      </c>
      <c r="R20" s="235">
        <v>15</v>
      </c>
      <c r="S20" s="237">
        <v>3</v>
      </c>
      <c r="T20" s="238" t="s">
        <v>23</v>
      </c>
      <c r="U20" s="229">
        <f t="shared" si="4"/>
        <v>0</v>
      </c>
      <c r="V20" s="239"/>
      <c r="W20" s="240"/>
      <c r="X20" s="240"/>
      <c r="Y20" s="243"/>
      <c r="Z20" s="243"/>
      <c r="AA20" s="243"/>
    </row>
    <row r="21" spans="1:28">
      <c r="A21" s="245" t="s">
        <v>121</v>
      </c>
      <c r="B21" s="225" t="s">
        <v>122</v>
      </c>
      <c r="C21" s="247"/>
      <c r="D21" s="237"/>
      <c r="E21" s="229">
        <f t="shared" si="0"/>
        <v>2</v>
      </c>
      <c r="F21" s="229">
        <f t="shared" si="1"/>
        <v>30</v>
      </c>
      <c r="G21" s="229">
        <f t="shared" si="2"/>
        <v>30</v>
      </c>
      <c r="H21" s="234">
        <v>15</v>
      </c>
      <c r="I21" s="235">
        <v>15</v>
      </c>
      <c r="J21" s="235"/>
      <c r="K21" s="243"/>
      <c r="L21" s="237">
        <v>2</v>
      </c>
      <c r="M21" s="238" t="s">
        <v>23</v>
      </c>
      <c r="N21" s="229">
        <f t="shared" si="3"/>
        <v>0</v>
      </c>
      <c r="O21" s="234"/>
      <c r="P21" s="235"/>
      <c r="Q21" s="235"/>
      <c r="R21" s="235"/>
      <c r="S21" s="237"/>
      <c r="T21" s="235"/>
      <c r="U21" s="229">
        <f t="shared" si="4"/>
        <v>0</v>
      </c>
      <c r="V21" s="239"/>
      <c r="W21" s="240"/>
      <c r="X21" s="240"/>
      <c r="Y21" s="243"/>
      <c r="Z21" s="243"/>
      <c r="AA21" s="243"/>
    </row>
    <row r="22" spans="1:28" ht="25.5">
      <c r="A22" s="245" t="s">
        <v>123</v>
      </c>
      <c r="B22" s="225" t="s">
        <v>124</v>
      </c>
      <c r="C22" s="247"/>
      <c r="D22" s="237"/>
      <c r="E22" s="229">
        <f t="shared" si="0"/>
        <v>2</v>
      </c>
      <c r="F22" s="229">
        <f t="shared" si="1"/>
        <v>30</v>
      </c>
      <c r="G22" s="229">
        <f t="shared" si="2"/>
        <v>0</v>
      </c>
      <c r="H22" s="234"/>
      <c r="I22" s="235"/>
      <c r="J22" s="248"/>
      <c r="K22" s="243"/>
      <c r="L22" s="237"/>
      <c r="M22" s="235"/>
      <c r="N22" s="229">
        <f t="shared" si="3"/>
        <v>30</v>
      </c>
      <c r="O22" s="234">
        <v>30</v>
      </c>
      <c r="P22" s="235"/>
      <c r="Q22" s="235"/>
      <c r="R22" s="235"/>
      <c r="S22" s="237">
        <v>2</v>
      </c>
      <c r="T22" s="238" t="s">
        <v>23</v>
      </c>
      <c r="U22" s="229">
        <f t="shared" si="4"/>
        <v>0</v>
      </c>
      <c r="V22" s="239"/>
      <c r="W22" s="240"/>
      <c r="X22" s="240"/>
      <c r="Y22" s="243"/>
      <c r="Z22" s="243"/>
      <c r="AA22" s="243"/>
    </row>
    <row r="23" spans="1:28">
      <c r="A23" s="245" t="s">
        <v>125</v>
      </c>
      <c r="B23" s="225" t="s">
        <v>126</v>
      </c>
      <c r="C23" s="247"/>
      <c r="D23" s="237"/>
      <c r="E23" s="229">
        <f t="shared" si="0"/>
        <v>3</v>
      </c>
      <c r="F23" s="229">
        <f t="shared" si="1"/>
        <v>45</v>
      </c>
      <c r="G23" s="229">
        <f t="shared" si="2"/>
        <v>0</v>
      </c>
      <c r="H23" s="242"/>
      <c r="I23" s="248"/>
      <c r="J23" s="235"/>
      <c r="K23" s="243"/>
      <c r="L23" s="237"/>
      <c r="M23" s="235"/>
      <c r="N23" s="229">
        <f t="shared" si="3"/>
        <v>0</v>
      </c>
      <c r="O23" s="234"/>
      <c r="P23" s="235"/>
      <c r="Q23" s="235"/>
      <c r="R23" s="235"/>
      <c r="S23" s="237"/>
      <c r="T23" s="235"/>
      <c r="U23" s="229">
        <f t="shared" si="4"/>
        <v>45</v>
      </c>
      <c r="V23" s="234">
        <v>30</v>
      </c>
      <c r="W23" s="235">
        <v>15</v>
      </c>
      <c r="X23" s="240"/>
      <c r="Y23" s="243"/>
      <c r="Z23" s="243">
        <v>3</v>
      </c>
      <c r="AA23" s="238" t="s">
        <v>23</v>
      </c>
    </row>
    <row r="24" spans="1:28" ht="27" customHeight="1">
      <c r="A24" s="245" t="s">
        <v>127</v>
      </c>
      <c r="B24" s="225" t="s">
        <v>128</v>
      </c>
      <c r="C24" s="247"/>
      <c r="D24" s="237"/>
      <c r="E24" s="229">
        <f t="shared" si="0"/>
        <v>2</v>
      </c>
      <c r="F24" s="229">
        <f t="shared" si="1"/>
        <v>30</v>
      </c>
      <c r="G24" s="229">
        <f t="shared" si="2"/>
        <v>0</v>
      </c>
      <c r="H24" s="251"/>
      <c r="I24" s="252"/>
      <c r="J24" s="253"/>
      <c r="K24" s="254"/>
      <c r="L24" s="237"/>
      <c r="M24" s="235"/>
      <c r="N24" s="229">
        <f t="shared" si="3"/>
        <v>0</v>
      </c>
      <c r="O24" s="234"/>
      <c r="P24" s="235"/>
      <c r="Q24" s="235"/>
      <c r="R24" s="240"/>
      <c r="S24" s="244"/>
      <c r="T24" s="246"/>
      <c r="U24" s="229">
        <f t="shared" si="4"/>
        <v>30</v>
      </c>
      <c r="V24" s="239"/>
      <c r="W24" s="235">
        <v>30</v>
      </c>
      <c r="X24" s="240"/>
      <c r="Y24" s="243"/>
      <c r="Z24" s="243">
        <v>2</v>
      </c>
      <c r="AA24" s="238" t="s">
        <v>23</v>
      </c>
    </row>
    <row r="25" spans="1:28">
      <c r="A25" s="255"/>
      <c r="B25" s="256" t="s">
        <v>129</v>
      </c>
      <c r="C25" s="257"/>
      <c r="D25" s="258"/>
      <c r="E25" s="258">
        <f t="shared" ref="E25:L25" si="5">SUM(E6:E24)</f>
        <v>44</v>
      </c>
      <c r="F25" s="259">
        <f t="shared" si="5"/>
        <v>555</v>
      </c>
      <c r="G25" s="259">
        <f t="shared" si="5"/>
        <v>180</v>
      </c>
      <c r="H25" s="260">
        <f t="shared" si="5"/>
        <v>60</v>
      </c>
      <c r="I25" s="260">
        <f t="shared" si="5"/>
        <v>75</v>
      </c>
      <c r="J25" s="260">
        <f t="shared" si="5"/>
        <v>15</v>
      </c>
      <c r="K25" s="260">
        <f t="shared" si="5"/>
        <v>30</v>
      </c>
      <c r="L25" s="260">
        <f t="shared" si="5"/>
        <v>17</v>
      </c>
      <c r="M25" s="260"/>
      <c r="N25" s="260">
        <f t="shared" ref="N25:S25" si="6">SUM(N6:N24)</f>
        <v>270</v>
      </c>
      <c r="O25" s="260">
        <f t="shared" si="6"/>
        <v>105</v>
      </c>
      <c r="P25" s="260">
        <f t="shared" si="6"/>
        <v>15</v>
      </c>
      <c r="Q25" s="261">
        <f t="shared" si="6"/>
        <v>120</v>
      </c>
      <c r="R25" s="261">
        <f t="shared" si="6"/>
        <v>30</v>
      </c>
      <c r="S25" s="260">
        <f t="shared" si="6"/>
        <v>20</v>
      </c>
      <c r="T25" s="260"/>
      <c r="U25" s="260">
        <f t="shared" ref="U25:Z25" si="7">SUM(U6:U24)</f>
        <v>105</v>
      </c>
      <c r="V25" s="261">
        <f t="shared" si="7"/>
        <v>30</v>
      </c>
      <c r="W25" s="260">
        <f t="shared" si="7"/>
        <v>45</v>
      </c>
      <c r="X25" s="261">
        <f t="shared" si="7"/>
        <v>30</v>
      </c>
      <c r="Y25" s="261">
        <f t="shared" si="7"/>
        <v>0</v>
      </c>
      <c r="Z25" s="260">
        <f t="shared" si="7"/>
        <v>7</v>
      </c>
      <c r="AA25" s="259"/>
      <c r="AB25" s="262"/>
    </row>
    <row r="26" spans="1:28" ht="22.5" customHeight="1">
      <c r="A26" s="263"/>
      <c r="C26" s="264"/>
      <c r="D26" s="265"/>
      <c r="E26" s="265"/>
      <c r="F26" s="266"/>
      <c r="G26" s="266"/>
      <c r="H26" s="266"/>
      <c r="I26" s="266"/>
      <c r="J26" s="266"/>
      <c r="K26" s="267"/>
      <c r="L26" s="267"/>
      <c r="M26" s="267"/>
      <c r="N26" s="267"/>
      <c r="O26" s="266"/>
      <c r="P26" s="266"/>
      <c r="Q26" s="266"/>
      <c r="R26" s="267"/>
      <c r="S26" s="267"/>
      <c r="T26" s="267"/>
      <c r="U26" s="267"/>
      <c r="V26" s="266"/>
      <c r="W26" s="266"/>
      <c r="X26" s="266"/>
      <c r="Y26" s="268"/>
      <c r="Z26" s="268"/>
      <c r="AA26" s="268"/>
      <c r="AB26" s="263"/>
    </row>
    <row r="27" spans="1:28" ht="21.75" customHeight="1">
      <c r="A27" s="199" t="s">
        <v>79</v>
      </c>
      <c r="B27" s="200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70"/>
      <c r="O27" s="269"/>
      <c r="P27" s="269"/>
      <c r="Q27" s="346" t="s">
        <v>81</v>
      </c>
      <c r="R27" s="346"/>
      <c r="S27" s="346"/>
      <c r="T27" s="346"/>
      <c r="U27" s="346"/>
      <c r="V27" s="346"/>
      <c r="W27" s="346"/>
      <c r="X27" s="346"/>
      <c r="Y27" s="346"/>
      <c r="Z27" s="346"/>
      <c r="AA27" s="346"/>
    </row>
    <row r="28" spans="1:28">
      <c r="A28" s="206" t="s">
        <v>130</v>
      </c>
      <c r="B28" s="271"/>
      <c r="C28" s="271"/>
      <c r="D28" s="272"/>
      <c r="E28" s="273"/>
      <c r="F28" s="273"/>
      <c r="G28" s="273"/>
      <c r="H28" s="273"/>
      <c r="I28" s="273"/>
      <c r="J28" s="273"/>
      <c r="K28" s="273"/>
      <c r="L28" s="273"/>
      <c r="M28" s="273"/>
      <c r="N28" s="274"/>
      <c r="O28" s="273"/>
      <c r="P28" s="273"/>
      <c r="Q28" s="346"/>
      <c r="R28" s="346"/>
      <c r="S28" s="346"/>
      <c r="T28" s="346"/>
      <c r="U28" s="346"/>
      <c r="V28" s="346"/>
      <c r="W28" s="346"/>
      <c r="X28" s="346"/>
      <c r="Y28" s="346"/>
      <c r="Z28" s="346"/>
      <c r="AA28" s="346"/>
    </row>
    <row r="29" spans="1:28">
      <c r="A29" s="211"/>
      <c r="B29" s="212"/>
      <c r="C29" s="213"/>
      <c r="D29" s="212"/>
      <c r="E29" s="212"/>
      <c r="F29" s="214"/>
      <c r="G29" s="350" t="s">
        <v>83</v>
      </c>
      <c r="H29" s="350"/>
      <c r="I29" s="350"/>
      <c r="J29" s="350"/>
      <c r="K29" s="350"/>
      <c r="L29" s="350"/>
      <c r="M29" s="350"/>
      <c r="N29" s="348" t="s">
        <v>84</v>
      </c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</row>
    <row r="30" spans="1:28" ht="13.5" customHeight="1">
      <c r="A30" s="215"/>
      <c r="B30" s="215"/>
      <c r="C30" s="216"/>
      <c r="D30" s="217"/>
      <c r="E30" s="217"/>
      <c r="F30" s="217"/>
      <c r="G30" s="351" t="s">
        <v>85</v>
      </c>
      <c r="H30" s="351"/>
      <c r="I30" s="351"/>
      <c r="J30" s="351"/>
      <c r="K30" s="351"/>
      <c r="L30" s="351"/>
      <c r="M30" s="351"/>
      <c r="N30" s="348" t="s">
        <v>86</v>
      </c>
      <c r="O30" s="348"/>
      <c r="P30" s="348"/>
      <c r="Q30" s="348"/>
      <c r="R30" s="348"/>
      <c r="S30" s="348"/>
      <c r="T30" s="348"/>
      <c r="U30" s="348" t="s">
        <v>87</v>
      </c>
      <c r="V30" s="348"/>
      <c r="W30" s="348"/>
      <c r="X30" s="348"/>
      <c r="Y30" s="348"/>
      <c r="Z30" s="348"/>
      <c r="AA30" s="348"/>
    </row>
    <row r="31" spans="1:28" ht="65.25" customHeight="1">
      <c r="A31" s="218" t="s">
        <v>88</v>
      </c>
      <c r="B31" s="219" t="s">
        <v>1</v>
      </c>
      <c r="C31" s="220" t="s">
        <v>89</v>
      </c>
      <c r="D31" s="221" t="s">
        <v>18</v>
      </c>
      <c r="E31" s="222" t="s">
        <v>11</v>
      </c>
      <c r="F31" s="222" t="s">
        <v>12</v>
      </c>
      <c r="G31" s="223" t="s">
        <v>13</v>
      </c>
      <c r="H31" s="12" t="s">
        <v>14</v>
      </c>
      <c r="I31" s="13" t="s">
        <v>15</v>
      </c>
      <c r="J31" s="13" t="s">
        <v>16</v>
      </c>
      <c r="K31" s="14" t="s">
        <v>17</v>
      </c>
      <c r="L31" s="14" t="s">
        <v>90</v>
      </c>
      <c r="M31" s="14" t="s">
        <v>18</v>
      </c>
      <c r="N31" s="14" t="s">
        <v>13</v>
      </c>
      <c r="O31" s="12" t="s">
        <v>14</v>
      </c>
      <c r="P31" s="13" t="s">
        <v>15</v>
      </c>
      <c r="Q31" s="13" t="s">
        <v>16</v>
      </c>
      <c r="R31" s="14" t="s">
        <v>17</v>
      </c>
      <c r="S31" s="14" t="s">
        <v>90</v>
      </c>
      <c r="T31" s="14" t="s">
        <v>18</v>
      </c>
      <c r="U31" s="14" t="s">
        <v>13</v>
      </c>
      <c r="V31" s="12" t="s">
        <v>14</v>
      </c>
      <c r="W31" s="13" t="s">
        <v>15</v>
      </c>
      <c r="X31" s="13" t="s">
        <v>16</v>
      </c>
      <c r="Y31" s="14" t="s">
        <v>17</v>
      </c>
      <c r="Z31" s="14" t="s">
        <v>90</v>
      </c>
      <c r="AA31" s="14" t="s">
        <v>18</v>
      </c>
    </row>
    <row r="32" spans="1:28">
      <c r="A32" s="224">
        <v>1</v>
      </c>
      <c r="B32" s="275" t="s">
        <v>131</v>
      </c>
      <c r="C32" s="226"/>
      <c r="D32" s="276"/>
      <c r="E32" s="277">
        <f t="shared" ref="E32:E51" si="8">L32+S32+Z32</f>
        <v>2</v>
      </c>
      <c r="F32" s="224">
        <f t="shared" ref="F32:F51" si="9">G32+N32+U32</f>
        <v>30</v>
      </c>
      <c r="G32" s="224">
        <f t="shared" ref="G32:G51" si="10">SUM(H32:K32)</f>
        <v>0</v>
      </c>
      <c r="H32" s="278"/>
      <c r="I32" s="279"/>
      <c r="J32" s="279"/>
      <c r="K32" s="280"/>
      <c r="L32" s="276"/>
      <c r="M32" s="281"/>
      <c r="N32" s="224">
        <f>SUM(AC32:AD32)</f>
        <v>0</v>
      </c>
      <c r="O32" s="282"/>
      <c r="P32" s="281"/>
      <c r="Q32" s="281"/>
      <c r="R32" s="283"/>
      <c r="S32" s="276"/>
      <c r="T32" s="276"/>
      <c r="U32" s="224">
        <f t="shared" ref="U32:U51" si="11">SUM(V32:Y32)</f>
        <v>30</v>
      </c>
      <c r="V32" s="282">
        <v>15</v>
      </c>
      <c r="W32" s="281">
        <v>15</v>
      </c>
      <c r="X32" s="281"/>
      <c r="Y32" s="283"/>
      <c r="Z32" s="276">
        <v>2</v>
      </c>
      <c r="AA32" s="283" t="s">
        <v>23</v>
      </c>
    </row>
    <row r="33" spans="1:27">
      <c r="A33" s="224">
        <f t="shared" ref="A33:A51" si="12">A32+1</f>
        <v>2</v>
      </c>
      <c r="B33" s="284" t="s">
        <v>132</v>
      </c>
      <c r="C33" s="226"/>
      <c r="D33" s="245"/>
      <c r="E33" s="224">
        <f t="shared" si="8"/>
        <v>2</v>
      </c>
      <c r="F33" s="224">
        <f t="shared" si="9"/>
        <v>15</v>
      </c>
      <c r="G33" s="224">
        <f t="shared" si="10"/>
        <v>15</v>
      </c>
      <c r="H33" s="285">
        <v>15</v>
      </c>
      <c r="I33" s="286"/>
      <c r="J33" s="286"/>
      <c r="K33" s="287"/>
      <c r="L33" s="245">
        <v>2</v>
      </c>
      <c r="M33" s="31" t="s">
        <v>23</v>
      </c>
      <c r="N33" s="224">
        <f t="shared" ref="N33:N51" si="13">SUM(O33:R33)</f>
        <v>0</v>
      </c>
      <c r="O33" s="285"/>
      <c r="P33" s="286"/>
      <c r="Q33" s="286"/>
      <c r="R33" s="287"/>
      <c r="S33" s="245"/>
      <c r="T33" s="245"/>
      <c r="U33" s="224">
        <f t="shared" si="11"/>
        <v>0</v>
      </c>
      <c r="V33" s="285"/>
      <c r="W33" s="286"/>
      <c r="X33" s="286"/>
      <c r="Y33" s="287"/>
      <c r="Z33" s="245"/>
      <c r="AA33" s="287"/>
    </row>
    <row r="34" spans="1:27" ht="25.5">
      <c r="A34" s="224">
        <f t="shared" si="12"/>
        <v>3</v>
      </c>
      <c r="B34" s="225" t="s">
        <v>133</v>
      </c>
      <c r="C34" s="226"/>
      <c r="D34" s="245"/>
      <c r="E34" s="224">
        <f t="shared" si="8"/>
        <v>2</v>
      </c>
      <c r="F34" s="224">
        <f t="shared" si="9"/>
        <v>30</v>
      </c>
      <c r="G34" s="224">
        <f t="shared" si="10"/>
        <v>30</v>
      </c>
      <c r="H34" s="285"/>
      <c r="I34" s="286"/>
      <c r="J34" s="286">
        <v>30</v>
      </c>
      <c r="K34" s="287"/>
      <c r="L34" s="245">
        <v>2</v>
      </c>
      <c r="M34" s="31" t="s">
        <v>23</v>
      </c>
      <c r="N34" s="224">
        <f t="shared" si="13"/>
        <v>0</v>
      </c>
      <c r="O34" s="285"/>
      <c r="P34" s="286"/>
      <c r="Q34" s="286"/>
      <c r="R34" s="287"/>
      <c r="S34" s="245"/>
      <c r="T34" s="245"/>
      <c r="U34" s="224">
        <f t="shared" si="11"/>
        <v>0</v>
      </c>
      <c r="V34" s="285"/>
      <c r="W34" s="286"/>
      <c r="X34" s="286"/>
      <c r="Y34" s="287"/>
      <c r="Z34" s="245"/>
      <c r="AA34" s="287"/>
    </row>
    <row r="35" spans="1:27" ht="25.5">
      <c r="A35" s="224">
        <f t="shared" si="12"/>
        <v>4</v>
      </c>
      <c r="B35" s="225" t="s">
        <v>134</v>
      </c>
      <c r="C35" s="226"/>
      <c r="D35" s="245"/>
      <c r="E35" s="224">
        <f t="shared" si="8"/>
        <v>3</v>
      </c>
      <c r="F35" s="224">
        <f t="shared" si="9"/>
        <v>30</v>
      </c>
      <c r="G35" s="224">
        <f t="shared" si="10"/>
        <v>30</v>
      </c>
      <c r="H35" s="285">
        <v>15</v>
      </c>
      <c r="I35" s="286">
        <v>15</v>
      </c>
      <c r="J35" s="286"/>
      <c r="K35" s="287"/>
      <c r="L35" s="245">
        <v>3</v>
      </c>
      <c r="M35" s="31" t="s">
        <v>23</v>
      </c>
      <c r="N35" s="224">
        <f t="shared" si="13"/>
        <v>0</v>
      </c>
      <c r="O35" s="285"/>
      <c r="P35" s="286"/>
      <c r="Q35" s="286"/>
      <c r="R35" s="287"/>
      <c r="S35" s="245"/>
      <c r="T35" s="245"/>
      <c r="U35" s="224">
        <f t="shared" si="11"/>
        <v>0</v>
      </c>
      <c r="V35" s="285"/>
      <c r="W35" s="286"/>
      <c r="X35" s="286"/>
      <c r="Y35" s="287"/>
      <c r="Z35" s="245"/>
      <c r="AA35" s="287"/>
    </row>
    <row r="36" spans="1:27" ht="25.5">
      <c r="A36" s="224">
        <f t="shared" si="12"/>
        <v>5</v>
      </c>
      <c r="B36" s="225" t="s">
        <v>135</v>
      </c>
      <c r="C36" s="241"/>
      <c r="D36" s="245"/>
      <c r="E36" s="224">
        <f t="shared" si="8"/>
        <v>2</v>
      </c>
      <c r="F36" s="224">
        <f t="shared" si="9"/>
        <v>30</v>
      </c>
      <c r="G36" s="224">
        <f t="shared" si="10"/>
        <v>0</v>
      </c>
      <c r="H36" s="71"/>
      <c r="I36" s="72"/>
      <c r="J36" s="72"/>
      <c r="K36" s="73"/>
      <c r="L36" s="245"/>
      <c r="M36" s="286"/>
      <c r="N36" s="224">
        <f t="shared" si="13"/>
        <v>30</v>
      </c>
      <c r="O36" s="285">
        <v>15</v>
      </c>
      <c r="P36" s="72">
        <v>15</v>
      </c>
      <c r="Q36" s="286"/>
      <c r="R36" s="287"/>
      <c r="S36" s="245">
        <v>2</v>
      </c>
      <c r="T36" s="69" t="s">
        <v>23</v>
      </c>
      <c r="U36" s="224">
        <f t="shared" si="11"/>
        <v>0</v>
      </c>
      <c r="V36" s="285"/>
      <c r="W36" s="286"/>
      <c r="X36" s="286"/>
      <c r="Y36" s="287"/>
      <c r="Z36" s="245"/>
      <c r="AA36" s="287"/>
    </row>
    <row r="37" spans="1:27">
      <c r="A37" s="224">
        <f t="shared" si="12"/>
        <v>6</v>
      </c>
      <c r="B37" s="225" t="s">
        <v>136</v>
      </c>
      <c r="C37" s="241"/>
      <c r="D37" s="245"/>
      <c r="E37" s="224">
        <f t="shared" si="8"/>
        <v>2</v>
      </c>
      <c r="F37" s="224">
        <f t="shared" si="9"/>
        <v>30</v>
      </c>
      <c r="G37" s="224">
        <f t="shared" si="10"/>
        <v>0</v>
      </c>
      <c r="H37" s="71"/>
      <c r="I37" s="72"/>
      <c r="J37" s="72"/>
      <c r="K37" s="73"/>
      <c r="L37" s="245"/>
      <c r="M37" s="286"/>
      <c r="N37" s="224">
        <f t="shared" si="13"/>
        <v>0</v>
      </c>
      <c r="O37" s="285"/>
      <c r="P37" s="286"/>
      <c r="Q37" s="286"/>
      <c r="R37" s="287"/>
      <c r="S37" s="245"/>
      <c r="T37" s="245"/>
      <c r="U37" s="224">
        <f t="shared" si="11"/>
        <v>30</v>
      </c>
      <c r="V37" s="285"/>
      <c r="W37" s="286"/>
      <c r="X37" s="286">
        <v>30</v>
      </c>
      <c r="Y37" s="287"/>
      <c r="Z37" s="245">
        <v>2</v>
      </c>
      <c r="AA37" s="31" t="s">
        <v>23</v>
      </c>
    </row>
    <row r="38" spans="1:27" ht="25.5" customHeight="1">
      <c r="A38" s="224">
        <f t="shared" si="12"/>
        <v>7</v>
      </c>
      <c r="B38" s="225" t="s">
        <v>137</v>
      </c>
      <c r="C38" s="241"/>
      <c r="D38" s="245"/>
      <c r="E38" s="224">
        <f t="shared" si="8"/>
        <v>2</v>
      </c>
      <c r="F38" s="224">
        <f t="shared" si="9"/>
        <v>30</v>
      </c>
      <c r="G38" s="224">
        <f t="shared" si="10"/>
        <v>0</v>
      </c>
      <c r="H38" s="71"/>
      <c r="I38" s="72"/>
      <c r="J38" s="72"/>
      <c r="K38" s="73"/>
      <c r="L38" s="245"/>
      <c r="M38" s="286"/>
      <c r="N38" s="224">
        <f t="shared" si="13"/>
        <v>30</v>
      </c>
      <c r="O38" s="285"/>
      <c r="P38" s="286">
        <v>15</v>
      </c>
      <c r="Q38" s="286"/>
      <c r="R38" s="287">
        <v>15</v>
      </c>
      <c r="S38" s="245">
        <v>2</v>
      </c>
      <c r="T38" s="69" t="s">
        <v>23</v>
      </c>
      <c r="U38" s="224">
        <f t="shared" si="11"/>
        <v>0</v>
      </c>
      <c r="V38" s="285"/>
      <c r="W38" s="286"/>
      <c r="X38" s="286"/>
      <c r="Y38" s="287"/>
      <c r="Z38" s="245"/>
      <c r="AA38" s="287"/>
    </row>
    <row r="39" spans="1:27" ht="22.5" customHeight="1">
      <c r="A39" s="224">
        <f t="shared" si="12"/>
        <v>8</v>
      </c>
      <c r="B39" s="225" t="s">
        <v>138</v>
      </c>
      <c r="C39" s="241"/>
      <c r="D39" s="245"/>
      <c r="E39" s="224">
        <f t="shared" si="8"/>
        <v>2</v>
      </c>
      <c r="F39" s="224">
        <f t="shared" si="9"/>
        <v>30</v>
      </c>
      <c r="G39" s="224">
        <f t="shared" si="10"/>
        <v>0</v>
      </c>
      <c r="H39" s="285"/>
      <c r="I39" s="72"/>
      <c r="J39" s="286"/>
      <c r="K39" s="287"/>
      <c r="L39" s="245"/>
      <c r="M39" s="286"/>
      <c r="N39" s="224">
        <f t="shared" si="13"/>
        <v>30</v>
      </c>
      <c r="O39" s="285"/>
      <c r="P39" s="286">
        <v>30</v>
      </c>
      <c r="Q39" s="286"/>
      <c r="R39" s="287"/>
      <c r="S39" s="245">
        <v>2</v>
      </c>
      <c r="T39" s="69" t="s">
        <v>23</v>
      </c>
      <c r="U39" s="224">
        <f t="shared" si="11"/>
        <v>0</v>
      </c>
      <c r="V39" s="285"/>
      <c r="W39" s="286"/>
      <c r="X39" s="286"/>
      <c r="Y39" s="287"/>
      <c r="Z39" s="245"/>
      <c r="AA39" s="287"/>
    </row>
    <row r="40" spans="1:27" ht="22.5" customHeight="1">
      <c r="A40" s="224">
        <f t="shared" si="12"/>
        <v>9</v>
      </c>
      <c r="B40" s="225" t="s">
        <v>139</v>
      </c>
      <c r="C40" s="241"/>
      <c r="D40" s="245"/>
      <c r="E40" s="224">
        <f t="shared" si="8"/>
        <v>2</v>
      </c>
      <c r="F40" s="224">
        <f t="shared" si="9"/>
        <v>30</v>
      </c>
      <c r="G40" s="224">
        <f t="shared" si="10"/>
        <v>0</v>
      </c>
      <c r="H40" s="71"/>
      <c r="I40" s="72"/>
      <c r="J40" s="72"/>
      <c r="K40" s="73"/>
      <c r="L40" s="245"/>
      <c r="M40" s="286"/>
      <c r="N40" s="224">
        <f t="shared" si="13"/>
        <v>30</v>
      </c>
      <c r="O40" s="285">
        <v>15</v>
      </c>
      <c r="P40" s="286">
        <v>15</v>
      </c>
      <c r="Q40" s="286"/>
      <c r="R40" s="287"/>
      <c r="S40" s="245">
        <v>2</v>
      </c>
      <c r="T40" s="69" t="s">
        <v>23</v>
      </c>
      <c r="U40" s="224">
        <f t="shared" si="11"/>
        <v>0</v>
      </c>
      <c r="V40" s="285"/>
      <c r="W40" s="286"/>
      <c r="X40" s="286"/>
      <c r="Y40" s="287"/>
      <c r="Z40" s="245"/>
      <c r="AA40" s="287"/>
    </row>
    <row r="41" spans="1:27">
      <c r="A41" s="224">
        <f t="shared" si="12"/>
        <v>10</v>
      </c>
      <c r="B41" s="225" t="s">
        <v>140</v>
      </c>
      <c r="C41" s="241"/>
      <c r="D41" s="245"/>
      <c r="E41" s="224">
        <f t="shared" si="8"/>
        <v>4</v>
      </c>
      <c r="F41" s="224">
        <f t="shared" si="9"/>
        <v>45</v>
      </c>
      <c r="G41" s="224">
        <f t="shared" si="10"/>
        <v>0</v>
      </c>
      <c r="H41" s="71"/>
      <c r="I41" s="72"/>
      <c r="J41" s="72"/>
      <c r="K41" s="73"/>
      <c r="L41" s="245"/>
      <c r="M41" s="286"/>
      <c r="N41" s="224">
        <f t="shared" si="13"/>
        <v>45</v>
      </c>
      <c r="O41" s="285">
        <v>30</v>
      </c>
      <c r="P41" s="286">
        <v>15</v>
      </c>
      <c r="Q41" s="286"/>
      <c r="R41" s="287"/>
      <c r="S41" s="245">
        <v>4</v>
      </c>
      <c r="T41" s="69" t="s">
        <v>24</v>
      </c>
      <c r="U41" s="224">
        <f t="shared" si="11"/>
        <v>0</v>
      </c>
      <c r="V41" s="285"/>
      <c r="W41" s="286"/>
      <c r="X41" s="286"/>
      <c r="Y41" s="287"/>
      <c r="Z41" s="245"/>
      <c r="AA41" s="287"/>
    </row>
    <row r="42" spans="1:27" ht="25.5">
      <c r="A42" s="224">
        <f t="shared" si="12"/>
        <v>11</v>
      </c>
      <c r="B42" s="225" t="s">
        <v>141</v>
      </c>
      <c r="C42" s="241"/>
      <c r="D42" s="245"/>
      <c r="E42" s="224">
        <f t="shared" si="8"/>
        <v>3</v>
      </c>
      <c r="F42" s="224">
        <f t="shared" si="9"/>
        <v>30</v>
      </c>
      <c r="G42" s="224">
        <f t="shared" si="10"/>
        <v>30</v>
      </c>
      <c r="H42" s="285">
        <v>30</v>
      </c>
      <c r="I42" s="286"/>
      <c r="J42" s="286"/>
      <c r="K42" s="287"/>
      <c r="L42" s="245">
        <v>3</v>
      </c>
      <c r="M42" s="69" t="s">
        <v>23</v>
      </c>
      <c r="N42" s="224">
        <f t="shared" si="13"/>
        <v>0</v>
      </c>
      <c r="O42" s="285"/>
      <c r="P42" s="286"/>
      <c r="Q42" s="286"/>
      <c r="R42" s="287"/>
      <c r="S42" s="245"/>
      <c r="T42" s="245"/>
      <c r="U42" s="224">
        <f t="shared" si="11"/>
        <v>0</v>
      </c>
      <c r="V42" s="285"/>
      <c r="W42" s="286"/>
      <c r="X42" s="286"/>
      <c r="Y42" s="287"/>
      <c r="Z42" s="245"/>
      <c r="AA42" s="287"/>
    </row>
    <row r="43" spans="1:27">
      <c r="A43" s="224">
        <f t="shared" si="12"/>
        <v>12</v>
      </c>
      <c r="B43" s="225" t="s">
        <v>142</v>
      </c>
      <c r="C43" s="241"/>
      <c r="D43" s="245"/>
      <c r="E43" s="224">
        <f t="shared" si="8"/>
        <v>3</v>
      </c>
      <c r="F43" s="224">
        <f t="shared" si="9"/>
        <v>30</v>
      </c>
      <c r="G43" s="224">
        <f t="shared" si="10"/>
        <v>30</v>
      </c>
      <c r="H43" s="285"/>
      <c r="I43" s="286"/>
      <c r="J43" s="286">
        <v>15</v>
      </c>
      <c r="K43" s="287">
        <v>15</v>
      </c>
      <c r="L43" s="245">
        <v>3</v>
      </c>
      <c r="M43" s="69" t="s">
        <v>23</v>
      </c>
      <c r="N43" s="224">
        <f t="shared" si="13"/>
        <v>0</v>
      </c>
      <c r="O43" s="285"/>
      <c r="P43" s="286"/>
      <c r="Q43" s="286"/>
      <c r="R43" s="287"/>
      <c r="S43" s="245"/>
      <c r="T43" s="245"/>
      <c r="U43" s="224">
        <f t="shared" si="11"/>
        <v>0</v>
      </c>
      <c r="V43" s="285"/>
      <c r="W43" s="286"/>
      <c r="X43" s="286"/>
      <c r="Y43" s="287"/>
      <c r="Z43" s="245"/>
      <c r="AA43" s="287"/>
    </row>
    <row r="44" spans="1:27" s="1" customFormat="1">
      <c r="A44" s="224">
        <f t="shared" si="12"/>
        <v>13</v>
      </c>
      <c r="B44" s="225" t="s">
        <v>143</v>
      </c>
      <c r="D44" s="288"/>
      <c r="E44" s="224">
        <f t="shared" si="8"/>
        <v>2</v>
      </c>
      <c r="F44" s="224">
        <f t="shared" si="9"/>
        <v>15</v>
      </c>
      <c r="G44" s="224">
        <f t="shared" si="10"/>
        <v>0</v>
      </c>
      <c r="H44" s="71"/>
      <c r="I44" s="72"/>
      <c r="J44" s="72"/>
      <c r="K44" s="73"/>
      <c r="L44" s="245"/>
      <c r="M44" s="112"/>
      <c r="N44" s="224">
        <f t="shared" si="13"/>
        <v>15</v>
      </c>
      <c r="O44" s="71">
        <v>15</v>
      </c>
      <c r="P44" s="72"/>
      <c r="Q44" s="72"/>
      <c r="R44" s="73"/>
      <c r="S44" s="245">
        <v>2</v>
      </c>
      <c r="T44" s="69" t="s">
        <v>23</v>
      </c>
      <c r="U44" s="224">
        <f t="shared" si="11"/>
        <v>0</v>
      </c>
      <c r="V44" s="71"/>
      <c r="W44" s="72"/>
      <c r="X44" s="72"/>
      <c r="Y44" s="287"/>
      <c r="Z44" s="245"/>
      <c r="AA44" s="287"/>
    </row>
    <row r="45" spans="1:27" s="1" customFormat="1">
      <c r="A45" s="224">
        <f t="shared" si="12"/>
        <v>14</v>
      </c>
      <c r="B45" s="225" t="s">
        <v>144</v>
      </c>
      <c r="D45" s="288"/>
      <c r="E45" s="224">
        <f t="shared" si="8"/>
        <v>2</v>
      </c>
      <c r="F45" s="224">
        <f t="shared" si="9"/>
        <v>30</v>
      </c>
      <c r="G45" s="224">
        <f t="shared" si="10"/>
        <v>0</v>
      </c>
      <c r="H45" s="71"/>
      <c r="I45" s="72"/>
      <c r="J45" s="72"/>
      <c r="K45" s="73"/>
      <c r="L45" s="245"/>
      <c r="M45" s="112"/>
      <c r="N45" s="224">
        <f t="shared" si="13"/>
        <v>30</v>
      </c>
      <c r="O45" s="71"/>
      <c r="P45" s="72"/>
      <c r="Q45" s="72">
        <v>15</v>
      </c>
      <c r="R45" s="73">
        <v>15</v>
      </c>
      <c r="S45" s="245">
        <v>2</v>
      </c>
      <c r="T45" s="69" t="s">
        <v>23</v>
      </c>
      <c r="U45" s="224">
        <f t="shared" si="11"/>
        <v>0</v>
      </c>
      <c r="V45" s="71"/>
      <c r="W45" s="72"/>
      <c r="X45" s="72"/>
      <c r="Y45" s="287"/>
      <c r="Z45" s="245"/>
      <c r="AA45" s="287"/>
    </row>
    <row r="46" spans="1:27" s="1" customFormat="1" ht="26.25" customHeight="1">
      <c r="A46" s="224">
        <f t="shared" si="12"/>
        <v>15</v>
      </c>
      <c r="B46" s="225" t="s">
        <v>145</v>
      </c>
      <c r="D46" s="288"/>
      <c r="E46" s="224">
        <f t="shared" si="8"/>
        <v>1</v>
      </c>
      <c r="F46" s="224">
        <f t="shared" si="9"/>
        <v>15</v>
      </c>
      <c r="G46" s="224">
        <f t="shared" si="10"/>
        <v>0</v>
      </c>
      <c r="H46" s="71"/>
      <c r="I46" s="72"/>
      <c r="J46" s="72"/>
      <c r="K46" s="73"/>
      <c r="L46" s="245"/>
      <c r="M46" s="112"/>
      <c r="N46" s="224">
        <f t="shared" si="13"/>
        <v>0</v>
      </c>
      <c r="O46" s="71"/>
      <c r="P46" s="72"/>
      <c r="Q46" s="72"/>
      <c r="R46" s="287"/>
      <c r="S46" s="245"/>
      <c r="T46" s="112"/>
      <c r="U46" s="224">
        <f t="shared" si="11"/>
        <v>15</v>
      </c>
      <c r="V46" s="71"/>
      <c r="W46" s="72"/>
      <c r="X46" s="72">
        <v>15</v>
      </c>
      <c r="Y46" s="73"/>
      <c r="Z46" s="245">
        <v>1</v>
      </c>
      <c r="AA46" s="31" t="s">
        <v>23</v>
      </c>
    </row>
    <row r="47" spans="1:27" ht="25.5">
      <c r="A47" s="224">
        <f t="shared" si="12"/>
        <v>16</v>
      </c>
      <c r="B47" s="225" t="s">
        <v>146</v>
      </c>
      <c r="C47" s="241"/>
      <c r="D47" s="245"/>
      <c r="E47" s="224">
        <f t="shared" si="8"/>
        <v>2</v>
      </c>
      <c r="F47" s="224">
        <f t="shared" si="9"/>
        <v>15</v>
      </c>
      <c r="G47" s="224">
        <f t="shared" si="10"/>
        <v>15</v>
      </c>
      <c r="H47" s="285"/>
      <c r="I47" s="286"/>
      <c r="J47" s="286">
        <v>15</v>
      </c>
      <c r="K47" s="287"/>
      <c r="L47" s="245">
        <v>2</v>
      </c>
      <c r="M47" s="69" t="s">
        <v>23</v>
      </c>
      <c r="N47" s="224">
        <f t="shared" si="13"/>
        <v>0</v>
      </c>
      <c r="O47" s="285"/>
      <c r="P47" s="286"/>
      <c r="Q47" s="286"/>
      <c r="R47" s="287"/>
      <c r="S47" s="245"/>
      <c r="T47" s="245"/>
      <c r="U47" s="224">
        <f t="shared" si="11"/>
        <v>0</v>
      </c>
      <c r="V47" s="285"/>
      <c r="W47" s="286"/>
      <c r="X47" s="286"/>
      <c r="Y47" s="287"/>
      <c r="Z47" s="245"/>
      <c r="AA47" s="287"/>
    </row>
    <row r="48" spans="1:27" ht="24.75" customHeight="1">
      <c r="A48" s="224">
        <f t="shared" si="12"/>
        <v>17</v>
      </c>
      <c r="B48" s="225" t="s">
        <v>147</v>
      </c>
      <c r="C48" s="241"/>
      <c r="D48" s="245"/>
      <c r="E48" s="224">
        <f t="shared" si="8"/>
        <v>2</v>
      </c>
      <c r="F48" s="224">
        <f t="shared" si="9"/>
        <v>30</v>
      </c>
      <c r="G48" s="224">
        <f t="shared" si="10"/>
        <v>0</v>
      </c>
      <c r="H48" s="71"/>
      <c r="I48" s="72"/>
      <c r="J48" s="72"/>
      <c r="K48" s="73"/>
      <c r="L48" s="245"/>
      <c r="M48" s="245"/>
      <c r="N48" s="224">
        <f t="shared" si="13"/>
        <v>30</v>
      </c>
      <c r="O48" s="285"/>
      <c r="P48" s="286"/>
      <c r="Q48" s="286">
        <v>30</v>
      </c>
      <c r="R48" s="287"/>
      <c r="S48" s="245">
        <v>2</v>
      </c>
      <c r="T48" s="69" t="s">
        <v>23</v>
      </c>
      <c r="U48" s="224">
        <f t="shared" si="11"/>
        <v>0</v>
      </c>
      <c r="V48" s="285"/>
      <c r="W48" s="286"/>
      <c r="X48" s="286"/>
      <c r="Y48" s="287"/>
      <c r="Z48" s="245"/>
      <c r="AA48" s="287"/>
    </row>
    <row r="49" spans="1:27">
      <c r="A49" s="224">
        <f t="shared" si="12"/>
        <v>18</v>
      </c>
      <c r="B49" s="225" t="s">
        <v>148</v>
      </c>
      <c r="C49" s="241"/>
      <c r="D49" s="245"/>
      <c r="E49" s="224">
        <f t="shared" si="8"/>
        <v>2</v>
      </c>
      <c r="F49" s="224">
        <f t="shared" si="9"/>
        <v>30</v>
      </c>
      <c r="G49" s="224">
        <f t="shared" si="10"/>
        <v>0</v>
      </c>
      <c r="H49" s="71"/>
      <c r="I49" s="286"/>
      <c r="J49" s="286"/>
      <c r="K49" s="287"/>
      <c r="L49" s="245"/>
      <c r="M49" s="245"/>
      <c r="N49" s="224">
        <f t="shared" si="13"/>
        <v>30</v>
      </c>
      <c r="O49" s="285">
        <v>30</v>
      </c>
      <c r="P49" s="286"/>
      <c r="Q49" s="286"/>
      <c r="R49" s="287"/>
      <c r="S49" s="245">
        <v>2</v>
      </c>
      <c r="T49" s="69" t="s">
        <v>23</v>
      </c>
      <c r="U49" s="224">
        <f t="shared" si="11"/>
        <v>0</v>
      </c>
      <c r="V49" s="285"/>
      <c r="W49" s="286"/>
      <c r="X49" s="286"/>
      <c r="Y49" s="287"/>
      <c r="Z49" s="245"/>
      <c r="AA49" s="287"/>
    </row>
    <row r="50" spans="1:27" ht="25.5">
      <c r="A50" s="224">
        <f t="shared" si="12"/>
        <v>19</v>
      </c>
      <c r="B50" s="225" t="s">
        <v>149</v>
      </c>
      <c r="C50" s="241"/>
      <c r="D50" s="245"/>
      <c r="E50" s="224">
        <f t="shared" si="8"/>
        <v>2</v>
      </c>
      <c r="F50" s="224">
        <f t="shared" si="9"/>
        <v>30</v>
      </c>
      <c r="G50" s="224">
        <f t="shared" si="10"/>
        <v>0</v>
      </c>
      <c r="H50" s="71"/>
      <c r="I50" s="72"/>
      <c r="J50" s="72"/>
      <c r="K50" s="73"/>
      <c r="L50" s="245"/>
      <c r="M50" s="245"/>
      <c r="N50" s="224">
        <f t="shared" si="13"/>
        <v>0</v>
      </c>
      <c r="O50" s="285"/>
      <c r="P50" s="286"/>
      <c r="Q50" s="286"/>
      <c r="R50" s="287"/>
      <c r="S50" s="245"/>
      <c r="T50" s="245"/>
      <c r="U50" s="224">
        <f t="shared" si="11"/>
        <v>30</v>
      </c>
      <c r="V50" s="285">
        <v>15</v>
      </c>
      <c r="W50" s="286">
        <v>15</v>
      </c>
      <c r="X50" s="286"/>
      <c r="Y50" s="287"/>
      <c r="Z50" s="245">
        <v>2</v>
      </c>
      <c r="AA50" s="31" t="s">
        <v>23</v>
      </c>
    </row>
    <row r="51" spans="1:27" ht="25.5">
      <c r="A51" s="224">
        <f t="shared" si="12"/>
        <v>20</v>
      </c>
      <c r="B51" s="225" t="s">
        <v>150</v>
      </c>
      <c r="C51" s="241"/>
      <c r="D51" s="289"/>
      <c r="E51" s="224">
        <f t="shared" si="8"/>
        <v>2</v>
      </c>
      <c r="F51" s="224">
        <f t="shared" si="9"/>
        <v>30</v>
      </c>
      <c r="G51" s="224">
        <f t="shared" si="10"/>
        <v>30</v>
      </c>
      <c r="H51" s="290"/>
      <c r="I51" s="291"/>
      <c r="J51" s="291">
        <v>30</v>
      </c>
      <c r="K51" s="292"/>
      <c r="L51" s="245">
        <v>2</v>
      </c>
      <c r="M51" s="31" t="s">
        <v>23</v>
      </c>
      <c r="N51" s="224">
        <f t="shared" si="13"/>
        <v>0</v>
      </c>
      <c r="O51" s="290"/>
      <c r="P51" s="291"/>
      <c r="Q51" s="291"/>
      <c r="R51" s="292"/>
      <c r="S51" s="289"/>
      <c r="T51" s="289"/>
      <c r="U51" s="224">
        <f t="shared" si="11"/>
        <v>0</v>
      </c>
      <c r="V51" s="290"/>
      <c r="W51" s="291"/>
      <c r="X51" s="291"/>
      <c r="Y51" s="292"/>
      <c r="Z51" s="289"/>
      <c r="AA51" s="287"/>
    </row>
    <row r="52" spans="1:27">
      <c r="A52" s="255"/>
      <c r="B52" s="256" t="s">
        <v>129</v>
      </c>
      <c r="C52" s="257"/>
      <c r="D52" s="293"/>
      <c r="E52" s="166">
        <f t="shared" ref="E52:L52" si="14">SUM(E32:E51)</f>
        <v>44</v>
      </c>
      <c r="F52" s="166">
        <f t="shared" si="14"/>
        <v>555</v>
      </c>
      <c r="G52" s="166">
        <f t="shared" si="14"/>
        <v>180</v>
      </c>
      <c r="H52" s="166">
        <f t="shared" si="14"/>
        <v>60</v>
      </c>
      <c r="I52" s="166">
        <f t="shared" si="14"/>
        <v>15</v>
      </c>
      <c r="J52" s="166">
        <f t="shared" si="14"/>
        <v>90</v>
      </c>
      <c r="K52" s="166">
        <f t="shared" si="14"/>
        <v>15</v>
      </c>
      <c r="L52" s="166">
        <f t="shared" si="14"/>
        <v>17</v>
      </c>
      <c r="M52" s="294"/>
      <c r="N52" s="166">
        <f t="shared" ref="N52:S52" si="15">SUM(N32:N51)</f>
        <v>270</v>
      </c>
      <c r="O52" s="166">
        <f t="shared" si="15"/>
        <v>105</v>
      </c>
      <c r="P52" s="166">
        <f t="shared" si="15"/>
        <v>90</v>
      </c>
      <c r="Q52" s="166">
        <f t="shared" si="15"/>
        <v>45</v>
      </c>
      <c r="R52" s="166">
        <f t="shared" si="15"/>
        <v>30</v>
      </c>
      <c r="S52" s="166">
        <f t="shared" si="15"/>
        <v>20</v>
      </c>
      <c r="T52" s="294"/>
      <c r="U52" s="166">
        <f t="shared" ref="U52:Z52" si="16">SUM(U32:U51)</f>
        <v>105</v>
      </c>
      <c r="V52" s="166">
        <f t="shared" si="16"/>
        <v>30</v>
      </c>
      <c r="W52" s="166">
        <f t="shared" si="16"/>
        <v>30</v>
      </c>
      <c r="X52" s="166">
        <f t="shared" si="16"/>
        <v>45</v>
      </c>
      <c r="Y52" s="166">
        <f t="shared" si="16"/>
        <v>0</v>
      </c>
      <c r="Z52" s="166">
        <f t="shared" si="16"/>
        <v>7</v>
      </c>
      <c r="AA52" s="204"/>
    </row>
  </sheetData>
  <mergeCells count="12">
    <mergeCell ref="Q27:AA28"/>
    <mergeCell ref="G29:M29"/>
    <mergeCell ref="N29:AA29"/>
    <mergeCell ref="G30:M30"/>
    <mergeCell ref="N30:T30"/>
    <mergeCell ref="U30:AA30"/>
    <mergeCell ref="Q1:AA2"/>
    <mergeCell ref="G3:M3"/>
    <mergeCell ref="N3:AA3"/>
    <mergeCell ref="G4:M4"/>
    <mergeCell ref="N4:T4"/>
    <mergeCell ref="U4:AA4"/>
  </mergeCells>
  <pageMargins left="0.59027777777777801" right="0" top="0.47222222222222199" bottom="0.47222222222222199" header="0.51180555555555496" footer="0.51180555555555496"/>
  <pageSetup paperSize="9" scale="99" firstPageNumber="0" orientation="landscape" horizontalDpi="300" verticalDpi="300" r:id="rId1"/>
  <rowBreaks count="1" manualBreakCount="1">
    <brk id="26" max="26" man="1"/>
  </rowBreaks>
  <colBreaks count="1" manualBreakCount="1">
    <brk id="2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26"/>
  <sheetViews>
    <sheetView topLeftCell="A3" zoomScale="88" zoomScaleNormal="88" workbookViewId="0">
      <selection sqref="A1:E26"/>
    </sheetView>
  </sheetViews>
  <sheetFormatPr defaultRowHeight="12.75"/>
  <cols>
    <col min="1" max="1" width="4.5703125" style="1" customWidth="1"/>
    <col min="2" max="2" width="88.42578125" style="1" customWidth="1"/>
    <col min="3" max="3" width="7.5703125" style="1" customWidth="1"/>
    <col min="4" max="4" width="5.7109375" style="1" customWidth="1"/>
    <col min="5" max="5" width="7" style="1" customWidth="1"/>
    <col min="6" max="1025" width="8.85546875" style="1" customWidth="1"/>
  </cols>
  <sheetData>
    <row r="1" spans="1:5" ht="31.5" customHeight="1">
      <c r="A1" s="295" t="s">
        <v>151</v>
      </c>
      <c r="B1" s="296"/>
      <c r="C1" s="297"/>
      <c r="D1" s="297"/>
      <c r="E1" s="298"/>
    </row>
    <row r="2" spans="1:5" ht="24.75" customHeight="1">
      <c r="A2" s="299" t="s">
        <v>152</v>
      </c>
      <c r="B2" s="300"/>
      <c r="C2" s="301"/>
      <c r="D2" s="301"/>
      <c r="E2" s="302"/>
    </row>
    <row r="3" spans="1:5" ht="12.75" customHeight="1">
      <c r="A3" s="303"/>
      <c r="B3" s="304"/>
      <c r="C3" s="304"/>
      <c r="D3" s="304"/>
      <c r="E3" s="305"/>
    </row>
    <row r="4" spans="1:5" ht="12.75" customHeight="1">
      <c r="A4" s="306"/>
      <c r="B4" s="306"/>
      <c r="C4" s="352" t="s">
        <v>18</v>
      </c>
      <c r="D4" s="353" t="s">
        <v>11</v>
      </c>
      <c r="E4" s="354" t="s">
        <v>14</v>
      </c>
    </row>
    <row r="5" spans="1:5" ht="57" customHeight="1">
      <c r="A5" s="307" t="s">
        <v>0</v>
      </c>
      <c r="B5" s="308" t="s">
        <v>1</v>
      </c>
      <c r="C5" s="352"/>
      <c r="D5" s="353"/>
      <c r="E5" s="353"/>
    </row>
    <row r="6" spans="1:5" ht="14.25">
      <c r="A6" s="355" t="s">
        <v>153</v>
      </c>
      <c r="B6" s="355"/>
      <c r="C6" s="355"/>
      <c r="D6" s="355"/>
      <c r="E6" s="355"/>
    </row>
    <row r="7" spans="1:5" ht="15.75" customHeight="1">
      <c r="A7" s="309">
        <v>1</v>
      </c>
      <c r="B7" s="310" t="s">
        <v>154</v>
      </c>
      <c r="C7" s="311" t="s">
        <v>23</v>
      </c>
      <c r="D7" s="312">
        <v>2</v>
      </c>
      <c r="E7" s="313">
        <v>30</v>
      </c>
    </row>
    <row r="8" spans="1:5" ht="15.75" customHeight="1">
      <c r="A8" s="314">
        <f t="shared" ref="A8:A26" si="0">A7+1</f>
        <v>2</v>
      </c>
      <c r="B8" s="315" t="s">
        <v>155</v>
      </c>
      <c r="C8" s="316" t="s">
        <v>23</v>
      </c>
      <c r="D8" s="317">
        <v>2</v>
      </c>
      <c r="E8" s="318">
        <v>30</v>
      </c>
    </row>
    <row r="9" spans="1:5" ht="15.75" customHeight="1">
      <c r="A9" s="314">
        <f t="shared" si="0"/>
        <v>3</v>
      </c>
      <c r="B9" s="319" t="s">
        <v>156</v>
      </c>
      <c r="C9" s="316" t="s">
        <v>23</v>
      </c>
      <c r="D9" s="317">
        <v>2</v>
      </c>
      <c r="E9" s="318">
        <v>30</v>
      </c>
    </row>
    <row r="10" spans="1:5" ht="15.75" customHeight="1">
      <c r="A10" s="314">
        <f t="shared" si="0"/>
        <v>4</v>
      </c>
      <c r="B10" s="319" t="s">
        <v>157</v>
      </c>
      <c r="C10" s="316" t="s">
        <v>23</v>
      </c>
      <c r="D10" s="317">
        <v>2</v>
      </c>
      <c r="E10" s="318">
        <v>30</v>
      </c>
    </row>
    <row r="11" spans="1:5" ht="15.75" customHeight="1">
      <c r="A11" s="314">
        <f t="shared" si="0"/>
        <v>5</v>
      </c>
      <c r="B11" s="319" t="s">
        <v>158</v>
      </c>
      <c r="C11" s="316" t="s">
        <v>23</v>
      </c>
      <c r="D11" s="317">
        <v>2</v>
      </c>
      <c r="E11" s="318">
        <v>30</v>
      </c>
    </row>
    <row r="12" spans="1:5" ht="15.75" customHeight="1">
      <c r="A12" s="314">
        <f t="shared" si="0"/>
        <v>6</v>
      </c>
      <c r="B12" s="315" t="s">
        <v>159</v>
      </c>
      <c r="C12" s="316" t="s">
        <v>23</v>
      </c>
      <c r="D12" s="317">
        <v>2</v>
      </c>
      <c r="E12" s="318">
        <v>30</v>
      </c>
    </row>
    <row r="13" spans="1:5" ht="15.75" customHeight="1">
      <c r="A13" s="314">
        <f t="shared" si="0"/>
        <v>7</v>
      </c>
      <c r="B13" s="315" t="s">
        <v>160</v>
      </c>
      <c r="C13" s="316" t="s">
        <v>23</v>
      </c>
      <c r="D13" s="317">
        <v>2</v>
      </c>
      <c r="E13" s="318">
        <v>30</v>
      </c>
    </row>
    <row r="14" spans="1:5" ht="15.75" customHeight="1">
      <c r="A14" s="314">
        <f t="shared" si="0"/>
        <v>8</v>
      </c>
      <c r="B14" s="315" t="s">
        <v>161</v>
      </c>
      <c r="C14" s="316" t="s">
        <v>23</v>
      </c>
      <c r="D14" s="317">
        <v>2</v>
      </c>
      <c r="E14" s="318">
        <v>30</v>
      </c>
    </row>
    <row r="15" spans="1:5" ht="15.75" customHeight="1">
      <c r="A15" s="314">
        <f t="shared" si="0"/>
        <v>9</v>
      </c>
      <c r="B15" s="315" t="s">
        <v>162</v>
      </c>
      <c r="C15" s="316" t="s">
        <v>23</v>
      </c>
      <c r="D15" s="317">
        <v>2</v>
      </c>
      <c r="E15" s="318">
        <v>30</v>
      </c>
    </row>
    <row r="16" spans="1:5" ht="15.75" customHeight="1">
      <c r="A16" s="314">
        <f t="shared" si="0"/>
        <v>10</v>
      </c>
      <c r="B16" s="315" t="s">
        <v>163</v>
      </c>
      <c r="C16" s="316" t="s">
        <v>23</v>
      </c>
      <c r="D16" s="317">
        <v>2</v>
      </c>
      <c r="E16" s="318">
        <v>30</v>
      </c>
    </row>
    <row r="17" spans="1:5" ht="15.75" customHeight="1">
      <c r="A17" s="314">
        <f t="shared" si="0"/>
        <v>11</v>
      </c>
      <c r="B17" s="319" t="s">
        <v>164</v>
      </c>
      <c r="C17" s="316" t="s">
        <v>23</v>
      </c>
      <c r="D17" s="317">
        <v>2</v>
      </c>
      <c r="E17" s="318">
        <v>30</v>
      </c>
    </row>
    <row r="18" spans="1:5" ht="15.75" customHeight="1">
      <c r="A18" s="314">
        <f t="shared" si="0"/>
        <v>12</v>
      </c>
      <c r="B18" s="319" t="s">
        <v>165</v>
      </c>
      <c r="C18" s="316" t="s">
        <v>23</v>
      </c>
      <c r="D18" s="317">
        <v>2</v>
      </c>
      <c r="E18" s="318">
        <v>30</v>
      </c>
    </row>
    <row r="19" spans="1:5" ht="15.75" customHeight="1">
      <c r="A19" s="314">
        <f t="shared" si="0"/>
        <v>13</v>
      </c>
      <c r="B19" s="319" t="s">
        <v>166</v>
      </c>
      <c r="C19" s="316" t="s">
        <v>23</v>
      </c>
      <c r="D19" s="317">
        <v>2</v>
      </c>
      <c r="E19" s="318">
        <v>30</v>
      </c>
    </row>
    <row r="20" spans="1:5" ht="15.75" customHeight="1">
      <c r="A20" s="314">
        <f t="shared" si="0"/>
        <v>14</v>
      </c>
      <c r="B20" s="319" t="s">
        <v>167</v>
      </c>
      <c r="C20" s="316" t="s">
        <v>23</v>
      </c>
      <c r="D20" s="317">
        <v>2</v>
      </c>
      <c r="E20" s="318">
        <v>30</v>
      </c>
    </row>
    <row r="21" spans="1:5" ht="15.75" customHeight="1">
      <c r="A21" s="314">
        <f t="shared" si="0"/>
        <v>15</v>
      </c>
      <c r="B21" s="319" t="s">
        <v>168</v>
      </c>
      <c r="C21" s="316" t="s">
        <v>23</v>
      </c>
      <c r="D21" s="317">
        <v>2</v>
      </c>
      <c r="E21" s="318">
        <v>30</v>
      </c>
    </row>
    <row r="22" spans="1:5" ht="15.75" customHeight="1">
      <c r="A22" s="314">
        <f t="shared" si="0"/>
        <v>16</v>
      </c>
      <c r="B22" s="319" t="s">
        <v>169</v>
      </c>
      <c r="C22" s="316" t="s">
        <v>23</v>
      </c>
      <c r="D22" s="317">
        <v>2</v>
      </c>
      <c r="E22" s="318">
        <v>30</v>
      </c>
    </row>
    <row r="23" spans="1:5" ht="15.75" customHeight="1">
      <c r="A23" s="314">
        <f t="shared" si="0"/>
        <v>17</v>
      </c>
      <c r="B23" s="319" t="s">
        <v>170</v>
      </c>
      <c r="C23" s="316" t="s">
        <v>23</v>
      </c>
      <c r="D23" s="317">
        <v>2</v>
      </c>
      <c r="E23" s="318">
        <v>30</v>
      </c>
    </row>
    <row r="24" spans="1:5" ht="15.75" customHeight="1">
      <c r="A24" s="314">
        <f t="shared" si="0"/>
        <v>18</v>
      </c>
      <c r="B24" s="319" t="s">
        <v>171</v>
      </c>
      <c r="C24" s="316" t="s">
        <v>23</v>
      </c>
      <c r="D24" s="317">
        <v>2</v>
      </c>
      <c r="E24" s="318">
        <v>30</v>
      </c>
    </row>
    <row r="25" spans="1:5" ht="15.75" customHeight="1">
      <c r="A25" s="314">
        <f t="shared" si="0"/>
        <v>19</v>
      </c>
      <c r="B25" s="319" t="s">
        <v>172</v>
      </c>
      <c r="C25" s="316" t="s">
        <v>23</v>
      </c>
      <c r="D25" s="317">
        <v>2</v>
      </c>
      <c r="E25" s="318">
        <v>30</v>
      </c>
    </row>
    <row r="26" spans="1:5" ht="15.75" customHeight="1">
      <c r="A26" s="320">
        <f t="shared" si="0"/>
        <v>20</v>
      </c>
      <c r="B26" s="321" t="s">
        <v>173</v>
      </c>
      <c r="C26" s="322" t="s">
        <v>23</v>
      </c>
      <c r="D26" s="323">
        <v>2</v>
      </c>
      <c r="E26" s="324">
        <v>30</v>
      </c>
    </row>
  </sheetData>
  <mergeCells count="4">
    <mergeCell ref="C4:C5"/>
    <mergeCell ref="D4:D5"/>
    <mergeCell ref="E4:E5"/>
    <mergeCell ref="A6:E6"/>
  </mergeCells>
  <pageMargins left="0.74791666666666701" right="0.74791666666666701" top="0.92708333333333304" bottom="0.9840277777777779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Siatka</vt:lpstr>
      <vt:lpstr>Grupa przedmiotów specjalnościo</vt:lpstr>
      <vt:lpstr>Do wyboru</vt:lpstr>
      <vt:lpstr>Siatka!Excel_BuiltIn__FilterDatabase</vt:lpstr>
      <vt:lpstr>'Do wyboru'!Obszar_wydruku</vt:lpstr>
      <vt:lpstr>'Grupa przedmiotów specjalnościo'!Obszar_wydruku</vt:lpstr>
      <vt:lpstr>Siatka!Obszar_wydruku</vt:lpstr>
      <vt:lpstr>stat</vt:lpstr>
      <vt:lpstr>Siatka!Tytuły_wydruku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cp:revision>4</cp:revision>
  <cp:lastPrinted>2021-12-06T12:27:21Z</cp:lastPrinted>
  <dcterms:created xsi:type="dcterms:W3CDTF">2021-01-12T21:18:23Z</dcterms:created>
  <dcterms:modified xsi:type="dcterms:W3CDTF">2021-12-06T12:27:26Z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